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5" windowWidth="15480" windowHeight="11640" tabRatio="796" activeTab="0"/>
  </bookViews>
  <sheets>
    <sheet name="Konecne poradi" sheetId="1" r:id="rId1"/>
    <sheet name="1-6 pavouk" sheetId="2" r:id="rId2"/>
    <sheet name="F" sheetId="3" r:id="rId3"/>
    <sheet name="O 3.místo" sheetId="4" r:id="rId4"/>
    <sheet name="SF (2)" sheetId="5" r:id="rId5"/>
    <sheet name="SF" sheetId="6" r:id="rId6"/>
    <sheet name="Čf" sheetId="7" r:id="rId7"/>
    <sheet name="Čf (2)" sheetId="8" r:id="rId8"/>
    <sheet name="o 5.místo" sheetId="9" r:id="rId9"/>
    <sheet name="F79" sheetId="10" r:id="rId10"/>
    <sheet name="F79_2-3" sheetId="11" r:id="rId11"/>
    <sheet name="F79_3-1" sheetId="12" r:id="rId12"/>
    <sheet name="F79_1-2" sheetId="13" r:id="rId13"/>
    <sheet name="Skup_A" sheetId="14" r:id="rId14"/>
    <sheet name="A_2-3" sheetId="15" r:id="rId15"/>
    <sheet name="A_3-1" sheetId="16" r:id="rId16"/>
    <sheet name="A_1-2" sheetId="17" r:id="rId17"/>
    <sheet name="Skup_B" sheetId="18" r:id="rId18"/>
    <sheet name="B_2-3" sheetId="19" r:id="rId19"/>
    <sheet name="B_3-1" sheetId="20" r:id="rId20"/>
    <sheet name="B_1-2" sheetId="21" r:id="rId21"/>
    <sheet name="Skup_C" sheetId="22" r:id="rId22"/>
    <sheet name="C_2-3" sheetId="23" r:id="rId23"/>
    <sheet name="C_3-1" sheetId="24" r:id="rId24"/>
    <sheet name="C_1-2" sheetId="25" r:id="rId25"/>
  </sheets>
  <definedNames>
    <definedName name="_xlnm.Print_Area" localSheetId="16">'A_1-2'!$A$1:$S$28</definedName>
    <definedName name="_xlnm.Print_Area" localSheetId="14">'A_2-3'!$A$1:$S$28</definedName>
    <definedName name="_xlnm.Print_Area" localSheetId="15">'A_3-1'!$A$1:$S$28</definedName>
    <definedName name="_xlnm.Print_Area" localSheetId="20">'B_1-2'!$A$1:$S$28</definedName>
    <definedName name="_xlnm.Print_Area" localSheetId="18">'B_2-3'!$A$1:$S$28</definedName>
    <definedName name="_xlnm.Print_Area" localSheetId="19">'B_3-1'!$A$1:$S$28</definedName>
    <definedName name="_xlnm.Print_Area" localSheetId="24">'C_1-2'!$A$1:$S$28</definedName>
    <definedName name="_xlnm.Print_Area" localSheetId="22">'C_2-3'!$A$1:$S$28</definedName>
    <definedName name="_xlnm.Print_Area" localSheetId="23">'C_3-1'!$A$1:$S$28</definedName>
    <definedName name="_xlnm.Print_Area" localSheetId="6">'Čf'!$A$1:$S$27</definedName>
    <definedName name="_xlnm.Print_Area" localSheetId="7">'Čf (2)'!$A$1:$S$28</definedName>
    <definedName name="_xlnm.Print_Area" localSheetId="2">'F'!$A$1:$S$28</definedName>
    <definedName name="_xlnm.Print_Area" localSheetId="9">'F79'!$A$1:$X$21</definedName>
    <definedName name="_xlnm.Print_Area" localSheetId="12">'F79_1-2'!$A$1:$S$28</definedName>
    <definedName name="_xlnm.Print_Area" localSheetId="10">'F79_2-3'!$A$1:$S$28</definedName>
    <definedName name="_xlnm.Print_Area" localSheetId="11">'F79_3-1'!$A$1:$S$28</definedName>
    <definedName name="_xlnm.Print_Area" localSheetId="3">'O 3.místo'!$A$1:$S$28</definedName>
    <definedName name="_xlnm.Print_Area" localSheetId="8">'o 5.místo'!$A$1:$S$28</definedName>
    <definedName name="_xlnm.Print_Area" localSheetId="5">'SF'!$A$1:$S$28</definedName>
    <definedName name="_xlnm.Print_Area" localSheetId="4">'SF (2)'!$A$1:$S$28</definedName>
    <definedName name="_xlnm.Print_Area" localSheetId="13">'Skup_A'!$A$1:$X$21</definedName>
    <definedName name="_xlnm.Print_Area" localSheetId="17">'Skup_B'!$A$1:$X$21</definedName>
    <definedName name="_xlnm.Print_Area" localSheetId="21">'Skup_C'!$A$1:$X$21</definedName>
  </definedNames>
  <calcPr fullCalcOnLoad="1"/>
</workbook>
</file>

<file path=xl/sharedStrings.xml><?xml version="1.0" encoding="utf-8"?>
<sst xmlns="http://schemas.openxmlformats.org/spreadsheetml/2006/main" count="1650" uniqueCount="256">
  <si>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</si>
  <si>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</si>
  <si>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</si>
  <si>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</si>
  <si>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</si>
  <si>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</si>
  <si>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</si>
  <si>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</si>
  <si>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</si>
  <si>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</si>
  <si>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</si>
  <si>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</si>
  <si>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</si>
  <si>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</si>
  <si>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</si>
  <si>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</si>
  <si>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</si>
  <si>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</si>
  <si>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</si>
  <si>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</si>
  <si>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</si>
  <si>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</si>
  <si>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</si>
  <si>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body</t>
  </si>
  <si>
    <t>pořadí</t>
  </si>
  <si>
    <t>1. kolo</t>
  </si>
  <si>
    <t>2. kolo</t>
  </si>
  <si>
    <t>3. kolo</t>
  </si>
  <si>
    <t>Pořadí zápasů :</t>
  </si>
  <si>
    <t>2-3</t>
  </si>
  <si>
    <t>sety</t>
  </si>
  <si>
    <t>zápasy</t>
  </si>
  <si>
    <t>míče</t>
  </si>
  <si>
    <t>Český Krumlov</t>
  </si>
  <si>
    <t>čtyřhra chlapců</t>
  </si>
  <si>
    <t>čtyřhra dívek</t>
  </si>
  <si>
    <t>Skupina "A"</t>
  </si>
  <si>
    <t>2. dvouhra dívek</t>
  </si>
  <si>
    <t>1. dvouhra dívek</t>
  </si>
  <si>
    <t>2. dvouhra chlapců</t>
  </si>
  <si>
    <t>1. dvouhra chlapců</t>
  </si>
  <si>
    <t>Skupina "B"</t>
  </si>
  <si>
    <t>1-x</t>
  </si>
  <si>
    <t>3-x</t>
  </si>
  <si>
    <t>1-2</t>
  </si>
  <si>
    <t>2-x</t>
  </si>
  <si>
    <t>3-1</t>
  </si>
  <si>
    <t>TURNAJ REGIONÁLNÍCH VÝBĚRŮ U13 O ČESKOKRUMLOVSKÝ POHÁR</t>
  </si>
  <si>
    <t>Skupina "C"</t>
  </si>
  <si>
    <t>Skupina C</t>
  </si>
  <si>
    <t>Skupina B</t>
  </si>
  <si>
    <t>Skupina A</t>
  </si>
  <si>
    <t>7. - 9. místo</t>
  </si>
  <si>
    <t>Soutěž:</t>
  </si>
  <si>
    <t>Místo konání: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</si>
  <si>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</si>
  <si>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</si>
  <si>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</si>
  <si>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</si>
  <si>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</si>
  <si>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</si>
  <si>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</si>
  <si>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</si>
  <si>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</si>
  <si>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Votava Radek</t>
  </si>
  <si>
    <t>Severní Morava</t>
  </si>
  <si>
    <t>Praha</t>
  </si>
  <si>
    <t>SKB Český Krumlov</t>
  </si>
  <si>
    <t>Východní Čechy</t>
  </si>
  <si>
    <t>Jižní Morava</t>
  </si>
  <si>
    <t>Severní Čechy</t>
  </si>
  <si>
    <t>Západní Čechy</t>
  </si>
  <si>
    <t xml:space="preserve">volno </t>
  </si>
  <si>
    <t>volno</t>
  </si>
  <si>
    <t>1-3</t>
  </si>
  <si>
    <t>Čtvrtfinále</t>
  </si>
  <si>
    <t>Semifinále</t>
  </si>
  <si>
    <t>o 3. místo</t>
  </si>
  <si>
    <t>o 5. místo</t>
  </si>
  <si>
    <t>semifinále</t>
  </si>
  <si>
    <t xml:space="preserve">finále </t>
  </si>
  <si>
    <t xml:space="preserve">vítěz </t>
  </si>
  <si>
    <t>Finále</t>
  </si>
  <si>
    <t>28. - 29. 4. 2018</t>
  </si>
  <si>
    <t>28.-29.4.2018</t>
  </si>
  <si>
    <t>30. ročník TURNAJE REGIONÁLNÍCH VÝBĚRŮ kategorie U 13 O ČESKOKRUMLOVSKÝ POHÁR</t>
  </si>
  <si>
    <t>O 5. místo</t>
  </si>
  <si>
    <t>O 3. místo</t>
  </si>
  <si>
    <t>SKB ČK</t>
  </si>
  <si>
    <t>OTP Středočeský kraj</t>
  </si>
  <si>
    <t>Simon Václav - Kalkušová Karolína</t>
  </si>
  <si>
    <t>Kundrát David - Vaníčková Nikola</t>
  </si>
  <si>
    <t>Kramešová Dominika - Kramešoá Eliška</t>
  </si>
  <si>
    <t>Veselík Hynek - Pohlot Tomáš</t>
  </si>
  <si>
    <t>Kalkušová Karolína</t>
  </si>
  <si>
    <t>Nová Zuzana - Dvořáková Anna</t>
  </si>
  <si>
    <t>Dvořáková Anna</t>
  </si>
  <si>
    <t>Jiráková Tereza</t>
  </si>
  <si>
    <t>Dvořáčková Adéla</t>
  </si>
  <si>
    <t>Ložek František</t>
  </si>
  <si>
    <t>Pohlot Tomáš</t>
  </si>
  <si>
    <t>Kundrát David</t>
  </si>
  <si>
    <t xml:space="preserve">Simon Václav </t>
  </si>
  <si>
    <t>Ickert Daniel - Slabá Natálie</t>
  </si>
  <si>
    <t>Fuciman Patrik - Mikešová Eliška</t>
  </si>
  <si>
    <t>Keilová Kateřina - Kaprasová Lea</t>
  </si>
  <si>
    <t>Berková Kateřina - Hulcová Jolana</t>
  </si>
  <si>
    <t>Štych Marek - Kerpl Dennis</t>
  </si>
  <si>
    <t>Jurný Petr - Pražák Dennis</t>
  </si>
  <si>
    <t>Keilová Kateřina</t>
  </si>
  <si>
    <t>Fišerová Eva</t>
  </si>
  <si>
    <t>Slabá Natálie</t>
  </si>
  <si>
    <t xml:space="preserve">Kerpl Dennis </t>
  </si>
  <si>
    <t>Jurný Petr</t>
  </si>
  <si>
    <t>Ickert Daniel</t>
  </si>
  <si>
    <t>Fuciman Patrik</t>
  </si>
  <si>
    <t>Jižní Čechy</t>
  </si>
  <si>
    <t>Valouch Ondřej - Trotzmullerová Gabriela</t>
  </si>
  <si>
    <t>Bouberle Jakub - Hálková Nela</t>
  </si>
  <si>
    <t>Krulová Lucie - Ciróková Tereza</t>
  </si>
  <si>
    <t>Bouberlová Barbora - Hálková Nela</t>
  </si>
  <si>
    <t xml:space="preserve">Herzán Lukáš - Valouch Ondřej </t>
  </si>
  <si>
    <t>Fošum Josef - Zubr Tobiáš</t>
  </si>
  <si>
    <t>Trotzmullerová Gariela</t>
  </si>
  <si>
    <t>Dušátková Anna</t>
  </si>
  <si>
    <t>Krulová Lucie</t>
  </si>
  <si>
    <t>Bouberlová Barbora</t>
  </si>
  <si>
    <t>Cirók Josef</t>
  </si>
  <si>
    <t>Fošum Josef</t>
  </si>
  <si>
    <t>Herzán Lukáš</t>
  </si>
  <si>
    <t>Bouberle Jakub</t>
  </si>
  <si>
    <t>Červenka Matěj  - Martinec Petr</t>
  </si>
  <si>
    <t>Bouberle Jakub - Bouberlová Barbora</t>
  </si>
  <si>
    <t>Srnec Adam - Bursová Barbora</t>
  </si>
  <si>
    <t>Lecian Tobiáš</t>
  </si>
  <si>
    <t>Marek Jonáš</t>
  </si>
  <si>
    <t>Koliášová Kateřina</t>
  </si>
  <si>
    <t>Bursová Barbora</t>
  </si>
  <si>
    <t>Terperová Ivana - Kolášová Kateřina</t>
  </si>
  <si>
    <t>Srnec Adam - Moravec Michal</t>
  </si>
  <si>
    <t>Bouberlová Barbora - Dušátková Anna</t>
  </si>
  <si>
    <t>Bouberle Jakub - Fošum Josef</t>
  </si>
  <si>
    <t>Kubáková Barbora</t>
  </si>
  <si>
    <t>Hálková Nela</t>
  </si>
  <si>
    <t xml:space="preserve">Zubr Tobiáš </t>
  </si>
  <si>
    <t>Havlíček Vojtěch - Bártová Apoléna</t>
  </si>
  <si>
    <t>Soukupová Natálie</t>
  </si>
  <si>
    <t>Jarošová Veronika</t>
  </si>
  <si>
    <t>Soukupová Natálie - Jarošová Veronika</t>
  </si>
  <si>
    <t>Havlíček Vojtěch - Šolar Ondřej</t>
  </si>
  <si>
    <t>Burget Adam</t>
  </si>
  <si>
    <t>Šolar Ondřej</t>
  </si>
  <si>
    <t>Veselík Hynek - Dvořáčková Adéla</t>
  </si>
  <si>
    <t>Nová Zuzana</t>
  </si>
  <si>
    <t>Vaníčková Nikola</t>
  </si>
  <si>
    <t xml:space="preserve">Pohlot Tomáš </t>
  </si>
  <si>
    <t>Jurný Petr - Fišerová Eva</t>
  </si>
  <si>
    <t>Berková Kateřina - Mikešová Eliška</t>
  </si>
  <si>
    <t>Fuciman Patrik - Jurný Petr</t>
  </si>
  <si>
    <t>Berková Kateřina</t>
  </si>
  <si>
    <t>Hulcová Jolana</t>
  </si>
  <si>
    <t>Šmikmátor Jiří</t>
  </si>
  <si>
    <t>Pražák Dennis</t>
  </si>
  <si>
    <t>Frýdek Jan - Benišová Petra</t>
  </si>
  <si>
    <t>Osladilová Kateřina - Skařupová Lucie</t>
  </si>
  <si>
    <t>Waliszeski Marek - Matuš Vojěch</t>
  </si>
  <si>
    <t>Benišová Petra</t>
  </si>
  <si>
    <t>Špačková Adéla</t>
  </si>
  <si>
    <t>Frýdek Jan</t>
  </si>
  <si>
    <t>Páček Jan</t>
  </si>
  <si>
    <t>21</t>
  </si>
  <si>
    <t xml:space="preserve">Srnec Adam - Bursová Barbora </t>
  </si>
  <si>
    <t>Moravec Michal - Marek Jonáš</t>
  </si>
  <si>
    <t>Treperová Ivana</t>
  </si>
  <si>
    <t>Treperová Ivana - Koliášová Kateřina</t>
  </si>
  <si>
    <t>Srnec Adam</t>
  </si>
  <si>
    <t xml:space="preserve">Severní Morava </t>
  </si>
  <si>
    <t>Ptáček Jan - Špačková Adéla</t>
  </si>
  <si>
    <t>Matuš Vojtěch - Waliszewski Marek</t>
  </si>
  <si>
    <t>Matuš Vojtěch</t>
  </si>
  <si>
    <t>Jiráková Tereza - Kramešová Eliška</t>
  </si>
  <si>
    <t>Červenka Matěj - Martinec Petr</t>
  </si>
  <si>
    <t>Simon Václav</t>
  </si>
  <si>
    <t>Burget Adam - Bártová Apoléna</t>
  </si>
  <si>
    <t>Jarošová Veronika - Soukupová Natálie</t>
  </si>
  <si>
    <t>Bártová Apoléna</t>
  </si>
  <si>
    <t>Štych Marek</t>
  </si>
  <si>
    <t>Herzán Lukáš - Valouch Ondřej</t>
  </si>
  <si>
    <t>Trotzmullerová Gabriela</t>
  </si>
  <si>
    <t>Kulová Lucie</t>
  </si>
  <si>
    <t>Mikešová Eliška</t>
  </si>
  <si>
    <t xml:space="preserve">Fošum Josef - Hálková Nela </t>
  </si>
  <si>
    <t>Dušátková Anna - Kubáková Barbora</t>
  </si>
  <si>
    <t>Zubr Tobiáš</t>
  </si>
  <si>
    <t xml:space="preserve">Mikešová Eliška </t>
  </si>
  <si>
    <t>Šmikmátor Jiří - Jurný Petr</t>
  </si>
  <si>
    <t>Hulcová Jolana - Berková Kateřina</t>
  </si>
  <si>
    <t>Kundrát David - Nová Zuzana</t>
  </si>
  <si>
    <t>Veselík Hynek</t>
  </si>
  <si>
    <t>Kundrát David - Pohlot Tomáš</t>
  </si>
  <si>
    <t>Dvořáčková Adéla - Vaníčková Nikola</t>
  </si>
  <si>
    <t>Martinec Petr - Ložek František</t>
  </si>
  <si>
    <t>Jiráková Tereza - Kramešová Dominika</t>
  </si>
  <si>
    <t>Havlíček Vojtěch</t>
  </si>
  <si>
    <t>Burget Adam - Havlíček Vojtěch</t>
  </si>
  <si>
    <t>Šolar Ondřej - Jarošová Veronika</t>
  </si>
  <si>
    <t xml:space="preserve">Herzán Lukáš </t>
  </si>
  <si>
    <t xml:space="preserve">Cirók Josef </t>
  </si>
  <si>
    <t>Krulová Lucie - Trotzmullerová Gabriela</t>
  </si>
  <si>
    <t>Valouch Ondřej - Herzán Lukáš</t>
  </si>
  <si>
    <t>Valouch Ondřej- Trotzmullerová Gabriela</t>
  </si>
  <si>
    <t>(pořadatel nepožadoval žádný poplatek)</t>
  </si>
  <si>
    <t>Radek Votava, Ivo Černý</t>
  </si>
  <si>
    <t>Jaroslav Frohlich</t>
  </si>
  <si>
    <t>Za stavu 4:2 po vyhlášení posledního zápasu čtyřhry dívek vedoucí týmu OTP Středočeského kraje, pan Frohlich, zjistil, že byla uvedena hráčka Gabriea Trotzmullerová potřetí v zápise. Došlo ke skreči tohoto zápasu (čtyřhra dívek). Radek Votava, Ivo Černý</t>
  </si>
  <si>
    <t xml:space="preserve">Hráčka Trotzmullerová byla uvedena v zápise do 3 zápasů v utkání, již při předání sestav. Pan Frohlich nesouhlasí, že utkání bylo sehráno podle platných pravidel a soutěžního řádu. </t>
  </si>
  <si>
    <t xml:space="preserve">Severní Čechy </t>
  </si>
  <si>
    <t>6-1</t>
  </si>
  <si>
    <t>4-3</t>
  </si>
  <si>
    <t>KONEČNÉ POŘADÍ 2018</t>
  </si>
  <si>
    <t xml:space="preserve">Dvořáčková Adéla </t>
  </si>
  <si>
    <t>Dvořáková Anna - Nová Zuzana</t>
  </si>
  <si>
    <t xml:space="preserve">Bursová Barbora </t>
  </si>
  <si>
    <t>Šolar Ondřej - Burget Adam</t>
  </si>
  <si>
    <t>Bártová Apoléna - Soukupová Natálie</t>
  </si>
  <si>
    <t>Kaprasová Lea</t>
  </si>
  <si>
    <t>Valouch Ondřej</t>
  </si>
  <si>
    <t>Ciróková Tereza</t>
  </si>
  <si>
    <t>Cirók Josef - Valouch Ondřej</t>
  </si>
  <si>
    <t>Ciróková Tereza -Trotzmullerová Gabriela</t>
  </si>
  <si>
    <t>Waliszewski Marek</t>
  </si>
  <si>
    <t>Ptáček Jan</t>
  </si>
  <si>
    <t>Osladilová Kateřina</t>
  </si>
  <si>
    <t>Skařupová Lucie</t>
  </si>
  <si>
    <t>Ptáček Jan - Frýdek Jan</t>
  </si>
  <si>
    <t>Matuš Vojtěch - Špačková Adéla</t>
  </si>
  <si>
    <t xml:space="preserve">       </t>
  </si>
  <si>
    <t xml:space="preserve">Bouberlová Barbora </t>
  </si>
  <si>
    <t>Bouberle Jakub - Dušátková Anna</t>
  </si>
  <si>
    <t xml:space="preserve">Bouberlová Barbora - Kubáková Barbora </t>
  </si>
  <si>
    <t>Berková Kateřina - Fišerová Eva</t>
  </si>
  <si>
    <t>Herzán Lukáš - Krulová Lucie</t>
  </si>
  <si>
    <t xml:space="preserve">Jiráková Tereza </t>
  </si>
  <si>
    <t xml:space="preserve">Jiráková Tereza - Kramešová Dominika </t>
  </si>
  <si>
    <t>Kerpl Dennis</t>
  </si>
  <si>
    <t>5-2</t>
  </si>
  <si>
    <t>Ptáček Jan - Osladilová Kateřina</t>
  </si>
  <si>
    <t>Špačková Adéla - Benišová Petra</t>
  </si>
  <si>
    <t>Waliszewski Marek - Matuš Vojtěch</t>
  </si>
  <si>
    <t>Trotzmulleová Gabriela</t>
  </si>
  <si>
    <t xml:space="preserve">Lecian Tobiáš </t>
  </si>
  <si>
    <t>Treperová Ivana - Koliášová kateřina</t>
  </si>
  <si>
    <t>Bursová Barbora  - Srnec Adam</t>
  </si>
  <si>
    <t>7-0</t>
  </si>
  <si>
    <t>Český Krumlov 28. - 29. 4. 2018</t>
  </si>
  <si>
    <t>30. ROČNÍK TURNAJE REGIONÁLNÍCH VÝBĚRŮ U13 O ČESKOKRUMLOVSKÝ POHÁR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</si>
</sst>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b/>
      <i/>
      <sz val="12"/>
      <name val="Arial CE"/>
      <family val="0"/>
    </font>
    <font>
      <b/>
      <sz val="40"/>
      <color indexed="10"/>
      <name val="Arial CE"/>
      <family val="2"/>
    </font>
    <font>
      <b/>
      <sz val="15"/>
      <name val="Arial CE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4"/>
      <name val="Arial CE"/>
      <family val="2"/>
    </font>
    <font>
      <b/>
      <sz val="35"/>
      <name val="Arial CE"/>
      <family val="0"/>
    </font>
    <font>
      <b/>
      <sz val="25"/>
      <name val="Arial CE"/>
      <family val="0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7"/>
      <name val="Arial CE"/>
      <family val="2"/>
    </font>
    <font>
      <sz val="17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6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4" fillId="0" borderId="0">
      <alignment/>
      <protection/>
    </xf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2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2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1" fillId="0" borderId="20" xfId="55" applyFont="1" applyBorder="1">
      <alignment horizontal="center" vertical="center"/>
      <protection/>
    </xf>
    <xf numFmtId="44" fontId="11" fillId="0" borderId="21" xfId="40" applyFont="1" applyBorder="1">
      <alignment horizontal="center"/>
    </xf>
    <xf numFmtId="0" fontId="11" fillId="0" borderId="21" xfId="55" applyFont="1" applyBorder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2" applyFont="1">
      <alignment/>
      <protection/>
    </xf>
    <xf numFmtId="0" fontId="0" fillId="0" borderId="0" xfId="52" applyFont="1">
      <alignment/>
      <protection/>
    </xf>
    <xf numFmtId="0" fontId="1" fillId="0" borderId="0" xfId="52" applyFont="1">
      <alignment/>
      <protection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3" fillId="0" borderId="25" xfId="52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31" xfId="0" applyFont="1" applyBorder="1" applyAlignment="1">
      <alignment/>
    </xf>
    <xf numFmtId="0" fontId="19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38" xfId="39" applyFont="1" applyBorder="1" applyAlignment="1">
      <alignment horizontal="center" vertical="center" wrapText="1"/>
      <protection/>
    </xf>
    <xf numFmtId="0" fontId="12" fillId="0" borderId="39" xfId="39" applyFont="1" applyBorder="1" applyAlignment="1">
      <alignment horizontal="centerContinuous" vertical="center"/>
      <protection/>
    </xf>
    <xf numFmtId="0" fontId="9" fillId="0" borderId="21" xfId="39" applyFont="1" applyBorder="1" applyAlignment="1">
      <alignment horizontal="centerContinuous" vertical="center"/>
      <protection/>
    </xf>
    <xf numFmtId="0" fontId="9" fillId="0" borderId="22" xfId="39" applyFont="1" applyBorder="1" applyAlignment="1">
      <alignment horizontal="centerContinuous" vertical="center"/>
      <protection/>
    </xf>
    <xf numFmtId="0" fontId="9" fillId="0" borderId="40" xfId="39" applyFont="1" applyBorder="1" applyAlignment="1">
      <alignment horizontal="centerContinuous" vertical="center"/>
      <protection/>
    </xf>
    <xf numFmtId="0" fontId="19" fillId="0" borderId="41" xfId="0" applyNumberFormat="1" applyFont="1" applyBorder="1" applyAlignment="1">
      <alignment horizontal="left" vertical="center"/>
    </xf>
    <xf numFmtId="0" fontId="21" fillId="0" borderId="42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0" fontId="19" fillId="0" borderId="44" xfId="0" applyNumberFormat="1" applyFont="1" applyBorder="1" applyAlignment="1">
      <alignment horizontal="right"/>
    </xf>
    <xf numFmtId="0" fontId="19" fillId="0" borderId="45" xfId="0" applyNumberFormat="1" applyFont="1" applyBorder="1" applyAlignment="1">
      <alignment horizontal="left" vertical="center"/>
    </xf>
    <xf numFmtId="0" fontId="19" fillId="0" borderId="44" xfId="0" applyNumberFormat="1" applyFont="1" applyBorder="1" applyAlignment="1">
      <alignment horizontal="left" vertical="center"/>
    </xf>
    <xf numFmtId="0" fontId="0" fillId="0" borderId="45" xfId="0" applyNumberFormat="1" applyFont="1" applyBorder="1" applyAlignment="1">
      <alignment horizontal="center"/>
    </xf>
    <xf numFmtId="0" fontId="19" fillId="0" borderId="45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46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39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right" vertical="center"/>
    </xf>
    <xf numFmtId="0" fontId="11" fillId="0" borderId="14" xfId="59" applyFont="1" applyBorder="1" applyAlignment="1">
      <alignment horizontal="left" vertical="center" indent="1"/>
      <protection/>
    </xf>
    <xf numFmtId="0" fontId="2" fillId="0" borderId="18" xfId="59" applyFont="1" applyBorder="1" applyAlignment="1">
      <alignment horizontal="left" vertical="center" indent="1"/>
      <protection/>
    </xf>
    <xf numFmtId="0" fontId="0" fillId="0" borderId="0" xfId="0" applyFont="1" applyBorder="1" applyAlignment="1">
      <alignment/>
    </xf>
    <xf numFmtId="0" fontId="19" fillId="0" borderId="48" xfId="0" applyNumberFormat="1" applyFont="1" applyBorder="1" applyAlignment="1">
      <alignment horizontal="right" vertical="center"/>
    </xf>
    <xf numFmtId="0" fontId="2" fillId="0" borderId="49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/>
    </xf>
    <xf numFmtId="49" fontId="0" fillId="0" borderId="50" xfId="0" applyNumberFormat="1" applyFont="1" applyBorder="1" applyAlignment="1">
      <alignment/>
    </xf>
    <xf numFmtId="0" fontId="9" fillId="0" borderId="51" xfId="39" applyFont="1" applyBorder="1" applyAlignment="1">
      <alignment horizontal="center" vertical="center" wrapText="1"/>
      <protection/>
    </xf>
    <xf numFmtId="0" fontId="19" fillId="0" borderId="52" xfId="0" applyNumberFormat="1" applyFont="1" applyBorder="1" applyAlignment="1">
      <alignment horizontal="right" vertical="center"/>
    </xf>
    <xf numFmtId="0" fontId="15" fillId="0" borderId="52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left" vertical="center"/>
    </xf>
    <xf numFmtId="0" fontId="21" fillId="0" borderId="53" xfId="0" applyNumberFormat="1" applyFont="1" applyBorder="1" applyAlignment="1">
      <alignment horizontal="right" vertical="center"/>
    </xf>
    <xf numFmtId="0" fontId="21" fillId="0" borderId="53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 horizontal="left" vertical="center"/>
    </xf>
    <xf numFmtId="0" fontId="2" fillId="0" borderId="54" xfId="0" applyNumberFormat="1" applyFont="1" applyBorder="1" applyAlignment="1">
      <alignment horizontal="right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left" vertical="center"/>
    </xf>
    <xf numFmtId="0" fontId="15" fillId="33" borderId="48" xfId="0" applyNumberFormat="1" applyFont="1" applyFill="1" applyBorder="1" applyAlignment="1">
      <alignment vertical="center"/>
    </xf>
    <xf numFmtId="0" fontId="15" fillId="33" borderId="45" xfId="0" applyNumberFormat="1" applyFont="1" applyFill="1" applyBorder="1" applyAlignment="1">
      <alignment vertical="center"/>
    </xf>
    <xf numFmtId="0" fontId="15" fillId="33" borderId="11" xfId="0" applyNumberFormat="1" applyFont="1" applyFill="1" applyBorder="1" applyAlignment="1">
      <alignment vertical="center"/>
    </xf>
    <xf numFmtId="0" fontId="15" fillId="33" borderId="47" xfId="0" applyNumberFormat="1" applyFont="1" applyFill="1" applyBorder="1" applyAlignment="1">
      <alignment vertical="center"/>
    </xf>
    <xf numFmtId="0" fontId="15" fillId="33" borderId="0" xfId="0" applyNumberFormat="1" applyFont="1" applyFill="1" applyBorder="1" applyAlignment="1">
      <alignment vertical="center"/>
    </xf>
    <xf numFmtId="0" fontId="15" fillId="33" borderId="55" xfId="0" applyNumberFormat="1" applyFont="1" applyFill="1" applyBorder="1" applyAlignment="1">
      <alignment vertical="center"/>
    </xf>
    <xf numFmtId="0" fontId="15" fillId="33" borderId="49" xfId="0" applyNumberFormat="1" applyFont="1" applyFill="1" applyBorder="1" applyAlignment="1">
      <alignment vertical="center"/>
    </xf>
    <xf numFmtId="0" fontId="15" fillId="33" borderId="18" xfId="0" applyNumberFormat="1" applyFont="1" applyFill="1" applyBorder="1" applyAlignment="1">
      <alignment vertical="center"/>
    </xf>
    <xf numFmtId="0" fontId="15" fillId="33" borderId="17" xfId="0" applyNumberFormat="1" applyFont="1" applyFill="1" applyBorder="1" applyAlignment="1">
      <alignment vertical="center"/>
    </xf>
    <xf numFmtId="0" fontId="2" fillId="0" borderId="56" xfId="0" applyNumberFormat="1" applyFont="1" applyBorder="1" applyAlignment="1">
      <alignment horizontal="left" vertical="center"/>
    </xf>
    <xf numFmtId="0" fontId="19" fillId="0" borderId="57" xfId="0" applyNumberFormat="1" applyFont="1" applyBorder="1" applyAlignment="1">
      <alignment horizontal="right" vertical="center"/>
    </xf>
    <xf numFmtId="0" fontId="15" fillId="33" borderId="58" xfId="0" applyNumberFormat="1" applyFont="1" applyFill="1" applyBorder="1" applyAlignment="1">
      <alignment vertical="center"/>
    </xf>
    <xf numFmtId="0" fontId="21" fillId="0" borderId="59" xfId="0" applyNumberFormat="1" applyFont="1" applyBorder="1" applyAlignment="1">
      <alignment horizontal="right" vertical="center"/>
    </xf>
    <xf numFmtId="0" fontId="15" fillId="33" borderId="60" xfId="0" applyNumberFormat="1" applyFont="1" applyFill="1" applyBorder="1" applyAlignment="1">
      <alignment vertical="center"/>
    </xf>
    <xf numFmtId="0" fontId="2" fillId="0" borderId="61" xfId="0" applyNumberFormat="1" applyFont="1" applyBorder="1" applyAlignment="1">
      <alignment horizontal="right" vertical="center"/>
    </xf>
    <xf numFmtId="0" fontId="15" fillId="33" borderId="62" xfId="0" applyNumberFormat="1" applyFont="1" applyFill="1" applyBorder="1" applyAlignment="1">
      <alignment vertical="center"/>
    </xf>
    <xf numFmtId="0" fontId="19" fillId="0" borderId="24" xfId="0" applyNumberFormat="1" applyFont="1" applyBorder="1" applyAlignment="1">
      <alignment horizontal="left" vertical="center"/>
    </xf>
    <xf numFmtId="0" fontId="19" fillId="0" borderId="56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5" fillId="33" borderId="63" xfId="56" applyFont="1" applyFill="1" applyBorder="1">
      <alignment vertical="center"/>
      <protection/>
    </xf>
    <xf numFmtId="44" fontId="0" fillId="0" borderId="13" xfId="40" applyFont="1" applyBorder="1" applyAlignment="1" applyProtection="1">
      <alignment horizontal="left" vertical="center" indent="1"/>
      <protection locked="0"/>
    </xf>
    <xf numFmtId="0" fontId="0" fillId="0" borderId="13" xfId="55" applyFont="1" applyBorder="1" applyAlignment="1" applyProtection="1">
      <alignment horizontal="left" vertical="center" indent="1"/>
      <protection locked="0"/>
    </xf>
    <xf numFmtId="0" fontId="0" fillId="0" borderId="60" xfId="57" applyNumberFormat="1" applyFont="1" applyBorder="1" applyProtection="1">
      <alignment horizontal="center" vertical="center"/>
      <protection locked="0"/>
    </xf>
    <xf numFmtId="49" fontId="0" fillId="0" borderId="64" xfId="57" applyNumberFormat="1" applyFont="1" applyBorder="1">
      <alignment horizontal="center" vertical="center"/>
      <protection/>
    </xf>
    <xf numFmtId="0" fontId="0" fillId="0" borderId="55" xfId="57" applyNumberFormat="1" applyFont="1" applyBorder="1" applyProtection="1">
      <alignment horizontal="center" vertical="center"/>
      <protection locked="0"/>
    </xf>
    <xf numFmtId="0" fontId="24" fillId="0" borderId="65" xfId="57" applyFont="1" applyBorder="1" applyProtection="1">
      <alignment horizontal="center" vertical="center"/>
      <protection hidden="1"/>
    </xf>
    <xf numFmtId="0" fontId="24" fillId="0" borderId="13" xfId="57" applyFont="1" applyBorder="1" applyProtection="1">
      <alignment horizontal="center" vertical="center"/>
      <protection hidden="1"/>
    </xf>
    <xf numFmtId="0" fontId="24" fillId="0" borderId="65" xfId="57" applyNumberFormat="1" applyFont="1" applyBorder="1">
      <alignment horizontal="center" vertical="center"/>
      <protection/>
    </xf>
    <xf numFmtId="0" fontId="24" fillId="0" borderId="14" xfId="57" applyNumberFormat="1" applyFont="1" applyBorder="1">
      <alignment horizontal="center" vertical="center"/>
      <protection/>
    </xf>
    <xf numFmtId="0" fontId="24" fillId="0" borderId="66" xfId="57" applyNumberFormat="1" applyFont="1" applyBorder="1">
      <alignment horizontal="center" vertical="center"/>
      <protection/>
    </xf>
    <xf numFmtId="0" fontId="24" fillId="0" borderId="13" xfId="57" applyNumberFormat="1" applyFont="1" applyBorder="1">
      <alignment horizontal="center" vertical="center"/>
      <protection/>
    </xf>
    <xf numFmtId="0" fontId="0" fillId="0" borderId="67" xfId="57" applyNumberFormat="1" applyFont="1" applyBorder="1" applyProtection="1">
      <alignment horizontal="center" vertical="center"/>
      <protection locked="0"/>
    </xf>
    <xf numFmtId="49" fontId="0" fillId="0" borderId="68" xfId="57" applyNumberFormat="1" applyFont="1" applyBorder="1">
      <alignment horizontal="center" vertical="center"/>
      <protection/>
    </xf>
    <xf numFmtId="0" fontId="0" fillId="0" borderId="69" xfId="57" applyNumberFormat="1" applyFont="1" applyBorder="1" applyProtection="1">
      <alignment horizontal="center" vertical="center"/>
      <protection locked="0"/>
    </xf>
    <xf numFmtId="0" fontId="24" fillId="0" borderId="70" xfId="57" applyNumberFormat="1" applyFont="1" applyBorder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24" fillId="0" borderId="71" xfId="57" applyNumberFormat="1" applyFont="1" applyBorder="1">
      <alignment horizontal="center" vertical="center"/>
      <protection/>
    </xf>
    <xf numFmtId="0" fontId="26" fillId="0" borderId="72" xfId="55" applyFont="1" applyBorder="1" applyProtection="1">
      <alignment horizontal="center" vertical="center"/>
      <protection hidden="1"/>
    </xf>
    <xf numFmtId="0" fontId="26" fillId="0" borderId="73" xfId="55" applyFont="1" applyBorder="1" applyProtection="1">
      <alignment horizontal="center" vertical="center"/>
      <protection hidden="1"/>
    </xf>
    <xf numFmtId="0" fontId="26" fillId="0" borderId="74" xfId="55" applyNumberFormat="1" applyFont="1" applyBorder="1" applyProtection="1">
      <alignment horizontal="center" vertical="center"/>
      <protection hidden="1"/>
    </xf>
    <xf numFmtId="0" fontId="26" fillId="0" borderId="75" xfId="55" applyNumberFormat="1" applyFont="1" applyBorder="1" applyProtection="1">
      <alignment horizontal="center" vertical="center"/>
      <protection hidden="1"/>
    </xf>
    <xf numFmtId="0" fontId="26" fillId="0" borderId="73" xfId="55" applyNumberFormat="1" applyFont="1" applyBorder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49" fontId="28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49" fontId="0" fillId="0" borderId="14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18" xfId="59" applyFont="1" applyBorder="1" applyAlignment="1">
      <alignment horizontal="left" vertical="center" indent="1"/>
      <protection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44" fontId="0" fillId="0" borderId="13" xfId="40" applyFont="1" applyBorder="1" applyAlignment="1" applyProtection="1">
      <alignment horizontal="left" vertical="center" indent="1"/>
      <protection locked="0"/>
    </xf>
    <xf numFmtId="0" fontId="0" fillId="0" borderId="13" xfId="55" applyFont="1" applyBorder="1" applyAlignment="1" applyProtection="1">
      <alignment horizontal="left" vertical="center" indent="1"/>
      <protection locked="0"/>
    </xf>
    <xf numFmtId="0" fontId="0" fillId="0" borderId="60" xfId="57" applyNumberFormat="1" applyFont="1" applyBorder="1" applyProtection="1">
      <alignment horizontal="center" vertical="center"/>
      <protection locked="0"/>
    </xf>
    <xf numFmtId="49" fontId="0" fillId="0" borderId="64" xfId="57" applyNumberFormat="1" applyFont="1" applyBorder="1">
      <alignment horizontal="center" vertical="center"/>
      <protection/>
    </xf>
    <xf numFmtId="0" fontId="0" fillId="0" borderId="55" xfId="57" applyNumberFormat="1" applyFont="1" applyBorder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0" fontId="0" fillId="0" borderId="67" xfId="57" applyNumberFormat="1" applyFont="1" applyBorder="1" applyProtection="1">
      <alignment horizontal="center" vertical="center"/>
      <protection locked="0"/>
    </xf>
    <xf numFmtId="49" fontId="0" fillId="0" borderId="68" xfId="57" applyNumberFormat="1" applyFont="1" applyBorder="1">
      <alignment horizontal="center" vertical="center"/>
      <protection/>
    </xf>
    <xf numFmtId="0" fontId="0" fillId="0" borderId="69" xfId="57" applyNumberFormat="1" applyFont="1" applyBorder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24" xfId="0" applyFont="1" applyBorder="1" applyAlignment="1">
      <alignment/>
    </xf>
    <xf numFmtId="0" fontId="0" fillId="0" borderId="0" xfId="52" applyFont="1">
      <alignment/>
      <protection/>
    </xf>
    <xf numFmtId="0" fontId="1" fillId="0" borderId="0" xfId="52" applyFont="1">
      <alignment/>
      <protection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4" xfId="0" applyNumberFormat="1" applyBorder="1" applyAlignment="1">
      <alignment vertical="center"/>
    </xf>
    <xf numFmtId="0" fontId="11" fillId="0" borderId="14" xfId="59" applyFont="1" applyBorder="1" applyAlignment="1">
      <alignment horizontal="left" vertical="center" indent="1"/>
      <protection/>
    </xf>
    <xf numFmtId="49" fontId="11" fillId="0" borderId="14" xfId="59" applyNumberFormat="1" applyFont="1" applyBorder="1" applyAlignment="1">
      <alignment horizontal="left" vertical="center" indent="1"/>
      <protection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31" fillId="0" borderId="44" xfId="0" applyNumberFormat="1" applyFont="1" applyBorder="1" applyAlignment="1">
      <alignment horizontal="center" vertical="top"/>
    </xf>
    <xf numFmtId="49" fontId="32" fillId="0" borderId="44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49" fontId="30" fillId="0" borderId="39" xfId="0" applyNumberFormat="1" applyFont="1" applyBorder="1" applyAlignment="1">
      <alignment horizontal="center" vertical="top"/>
    </xf>
    <xf numFmtId="0" fontId="10" fillId="0" borderId="18" xfId="56" applyFont="1" applyBorder="1" applyAlignment="1">
      <alignment horizontal="center" vertical="center"/>
      <protection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2" fillId="0" borderId="79" xfId="39" applyFont="1" applyBorder="1" applyAlignment="1">
      <alignment horizontal="center" vertical="center"/>
      <protection/>
    </xf>
    <xf numFmtId="0" fontId="12" fillId="0" borderId="80" xfId="39" applyFont="1" applyBorder="1" applyAlignment="1">
      <alignment horizontal="center" vertical="center"/>
      <protection/>
    </xf>
    <xf numFmtId="0" fontId="12" fillId="0" borderId="81" xfId="39" applyFont="1" applyBorder="1" applyAlignment="1">
      <alignment horizontal="center" vertical="center"/>
      <protection/>
    </xf>
    <xf numFmtId="0" fontId="12" fillId="0" borderId="58" xfId="39" applyFont="1" applyBorder="1" applyAlignment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1" fillId="0" borderId="0" xfId="52" applyFont="1" applyAlignment="1">
      <alignment horizontal="center" vertical="center" wrapText="1"/>
      <protection/>
    </xf>
    <xf numFmtId="0" fontId="25" fillId="33" borderId="82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49" fontId="0" fillId="0" borderId="83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0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NumberFormat="1" applyFont="1" applyBorder="1" applyAlignment="1">
      <alignment horizontal="center" vertical="center"/>
    </xf>
    <xf numFmtId="0" fontId="20" fillId="0" borderId="89" xfId="0" applyNumberFormat="1" applyFont="1" applyBorder="1" applyAlignment="1">
      <alignment horizontal="center" vertical="center"/>
    </xf>
    <xf numFmtId="0" fontId="20" fillId="0" borderId="90" xfId="0" applyNumberFormat="1" applyFont="1" applyBorder="1" applyAlignment="1">
      <alignment horizontal="center" vertical="center"/>
    </xf>
    <xf numFmtId="49" fontId="22" fillId="0" borderId="91" xfId="0" applyNumberFormat="1" applyFont="1" applyBorder="1" applyAlignment="1">
      <alignment horizontal="center" vertical="center"/>
    </xf>
    <xf numFmtId="49" fontId="22" fillId="0" borderId="92" xfId="0" applyNumberFormat="1" applyFont="1" applyBorder="1" applyAlignment="1">
      <alignment horizontal="center" vertical="center"/>
    </xf>
    <xf numFmtId="49" fontId="22" fillId="0" borderId="9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49" fontId="22" fillId="0" borderId="94" xfId="0" applyNumberFormat="1" applyFont="1" applyBorder="1" applyAlignment="1">
      <alignment horizontal="center" vertical="center"/>
    </xf>
    <xf numFmtId="49" fontId="22" fillId="0" borderId="95" xfId="0" applyNumberFormat="1" applyFont="1" applyBorder="1" applyAlignment="1">
      <alignment horizontal="center" vertical="center"/>
    </xf>
    <xf numFmtId="49" fontId="22" fillId="0" borderId="9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97" xfId="0" applyFont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99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11" fillId="0" borderId="102" xfId="0" applyFont="1" applyBorder="1" applyAlignment="1">
      <alignment horizontal="center"/>
    </xf>
    <xf numFmtId="0" fontId="11" fillId="0" borderId="14" xfId="59" applyFont="1" applyBorder="1" applyAlignment="1">
      <alignment horizontal="left" vertical="center" inden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1428750</xdr:colOff>
      <xdr:row>4</xdr:row>
      <xdr:rowOff>495300</xdr:rowOff>
    </xdr:to>
    <xdr:pic>
      <xdr:nvPicPr>
        <xdr:cNvPr id="1" name="Picture 3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23950"/>
          <a:ext cx="1228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1</xdr:row>
      <xdr:rowOff>142875</xdr:rowOff>
    </xdr:from>
    <xdr:to>
      <xdr:col>21</xdr:col>
      <xdr:colOff>142875</xdr:colOff>
      <xdr:row>4</xdr:row>
      <xdr:rowOff>57150</xdr:rowOff>
    </xdr:to>
    <xdr:pic>
      <xdr:nvPicPr>
        <xdr:cNvPr id="2" name="obrázek 51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419100"/>
          <a:ext cx="1323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</xdr:row>
      <xdr:rowOff>9525</xdr:rowOff>
    </xdr:from>
    <xdr:to>
      <xdr:col>8</xdr:col>
      <xdr:colOff>390525</xdr:colOff>
      <xdr:row>18</xdr:row>
      <xdr:rowOff>142875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605790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17</xdr:row>
      <xdr:rowOff>9525</xdr:rowOff>
    </xdr:from>
    <xdr:to>
      <xdr:col>12</xdr:col>
      <xdr:colOff>381000</xdr:colOff>
      <xdr:row>18</xdr:row>
      <xdr:rowOff>142875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05790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161925</xdr:colOff>
      <xdr:row>18</xdr:row>
      <xdr:rowOff>123825</xdr:rowOff>
    </xdr:to>
    <xdr:pic>
      <xdr:nvPicPr>
        <xdr:cNvPr id="5" name="Obrázek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0483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5</xdr:col>
      <xdr:colOff>0</xdr:colOff>
      <xdr:row>18</xdr:row>
      <xdr:rowOff>123825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6048375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17</xdr:row>
      <xdr:rowOff>9525</xdr:rowOff>
    </xdr:from>
    <xdr:to>
      <xdr:col>16</xdr:col>
      <xdr:colOff>381000</xdr:colOff>
      <xdr:row>18</xdr:row>
      <xdr:rowOff>142875</xdr:rowOff>
    </xdr:to>
    <xdr:pic>
      <xdr:nvPicPr>
        <xdr:cNvPr id="7" name="Obrázek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605790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17</xdr:row>
      <xdr:rowOff>9525</xdr:rowOff>
    </xdr:from>
    <xdr:to>
      <xdr:col>21</xdr:col>
      <xdr:colOff>266700</xdr:colOff>
      <xdr:row>18</xdr:row>
      <xdr:rowOff>142875</xdr:rowOff>
    </xdr:to>
    <xdr:pic>
      <xdr:nvPicPr>
        <xdr:cNvPr id="8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6057900"/>
          <a:ext cx="177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17</xdr:row>
      <xdr:rowOff>9525</xdr:rowOff>
    </xdr:from>
    <xdr:to>
      <xdr:col>25</xdr:col>
      <xdr:colOff>533400</xdr:colOff>
      <xdr:row>18</xdr:row>
      <xdr:rowOff>142875</xdr:rowOff>
    </xdr:to>
    <xdr:pic>
      <xdr:nvPicPr>
        <xdr:cNvPr id="9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06050" y="6057900"/>
          <a:ext cx="1714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</xdr:row>
      <xdr:rowOff>47625</xdr:rowOff>
    </xdr:from>
    <xdr:to>
      <xdr:col>16</xdr:col>
      <xdr:colOff>47625</xdr:colOff>
      <xdr:row>3</xdr:row>
      <xdr:rowOff>276225</xdr:rowOff>
    </xdr:to>
    <xdr:pic>
      <xdr:nvPicPr>
        <xdr:cNvPr id="10" name="obrázek 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3238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21</xdr:row>
      <xdr:rowOff>9525</xdr:rowOff>
    </xdr:from>
    <xdr:to>
      <xdr:col>19</xdr:col>
      <xdr:colOff>9525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190500</xdr:rowOff>
    </xdr:from>
    <xdr:to>
      <xdr:col>19</xdr:col>
      <xdr:colOff>0</xdr:colOff>
      <xdr:row>27</xdr:row>
      <xdr:rowOff>152400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3912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9525</xdr:rowOff>
    </xdr:from>
    <xdr:to>
      <xdr:col>19</xdr:col>
      <xdr:colOff>19050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8645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23</xdr:row>
      <xdr:rowOff>190500</xdr:rowOff>
    </xdr:from>
    <xdr:to>
      <xdr:col>19</xdr:col>
      <xdr:colOff>9525</xdr:colOff>
      <xdr:row>27</xdr:row>
      <xdr:rowOff>152400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63912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15</xdr:row>
      <xdr:rowOff>9525</xdr:rowOff>
    </xdr:from>
    <xdr:to>
      <xdr:col>22</xdr:col>
      <xdr:colOff>676275</xdr:colOff>
      <xdr:row>19</xdr:row>
      <xdr:rowOff>133350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6712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20</xdr:row>
      <xdr:rowOff>180975</xdr:rowOff>
    </xdr:from>
    <xdr:to>
      <xdr:col>19</xdr:col>
      <xdr:colOff>19050</xdr:colOff>
      <xdr:row>23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67400"/>
          <a:ext cx="1724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323850</xdr:colOff>
      <xdr:row>23</xdr:row>
      <xdr:rowOff>171450</xdr:rowOff>
    </xdr:from>
    <xdr:to>
      <xdr:col>19</xdr:col>
      <xdr:colOff>28575</xdr:colOff>
      <xdr:row>27</xdr:row>
      <xdr:rowOff>123825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63722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20</xdr:row>
      <xdr:rowOff>180975</xdr:rowOff>
    </xdr:from>
    <xdr:to>
      <xdr:col>19</xdr:col>
      <xdr:colOff>28575</xdr:colOff>
      <xdr:row>23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6740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209550</xdr:rowOff>
    </xdr:from>
    <xdr:to>
      <xdr:col>19</xdr:col>
      <xdr:colOff>19050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0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769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228600</xdr:rowOff>
    </xdr:from>
    <xdr:to>
      <xdr:col>19</xdr:col>
      <xdr:colOff>0</xdr:colOff>
      <xdr:row>28</xdr:row>
      <xdr:rowOff>28575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293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15</xdr:row>
      <xdr:rowOff>28575</xdr:rowOff>
    </xdr:from>
    <xdr:to>
      <xdr:col>22</xdr:col>
      <xdr:colOff>676275</xdr:colOff>
      <xdr:row>19</xdr:row>
      <xdr:rowOff>133350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86175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21</xdr:row>
      <xdr:rowOff>9525</xdr:rowOff>
    </xdr:from>
    <xdr:to>
      <xdr:col>19</xdr:col>
      <xdr:colOff>9525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219075</xdr:rowOff>
    </xdr:from>
    <xdr:to>
      <xdr:col>19</xdr:col>
      <xdr:colOff>19050</xdr:colOff>
      <xdr:row>28</xdr:row>
      <xdr:rowOff>9525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985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0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769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23</xdr:row>
      <xdr:rowOff>209550</xdr:rowOff>
    </xdr:from>
    <xdr:to>
      <xdr:col>18</xdr:col>
      <xdr:colOff>1114425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641032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9525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209550</xdr:rowOff>
    </xdr:from>
    <xdr:to>
      <xdr:col>19</xdr:col>
      <xdr:colOff>19050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14</xdr:row>
      <xdr:rowOff>152400</xdr:rowOff>
    </xdr:from>
    <xdr:to>
      <xdr:col>22</xdr:col>
      <xdr:colOff>666750</xdr:colOff>
      <xdr:row>19</xdr:row>
      <xdr:rowOff>114300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48075"/>
          <a:ext cx="819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9525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58864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23</xdr:row>
      <xdr:rowOff>209550</xdr:rowOff>
    </xdr:from>
    <xdr:to>
      <xdr:col>18</xdr:col>
      <xdr:colOff>1133475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9525</xdr:rowOff>
    </xdr:from>
    <xdr:to>
      <xdr:col>19</xdr:col>
      <xdr:colOff>19050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8645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219075</xdr:rowOff>
    </xdr:from>
    <xdr:to>
      <xdr:col>19</xdr:col>
      <xdr:colOff>19050</xdr:colOff>
      <xdr:row>28</xdr:row>
      <xdr:rowOff>9525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985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23</xdr:row>
      <xdr:rowOff>228600</xdr:rowOff>
    </xdr:from>
    <xdr:to>
      <xdr:col>19</xdr:col>
      <xdr:colOff>9525</xdr:colOff>
      <xdr:row>28</xdr:row>
      <xdr:rowOff>28575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64293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20</xdr:row>
      <xdr:rowOff>28575</xdr:rowOff>
    </xdr:from>
    <xdr:to>
      <xdr:col>19</xdr:col>
      <xdr:colOff>19050</xdr:colOff>
      <xdr:row>23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715000"/>
          <a:ext cx="1724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247650</xdr:colOff>
      <xdr:row>22</xdr:row>
      <xdr:rowOff>190500</xdr:rowOff>
    </xdr:from>
    <xdr:to>
      <xdr:col>18</xdr:col>
      <xdr:colOff>1095375</xdr:colOff>
      <xdr:row>26</xdr:row>
      <xdr:rowOff>152400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6048375"/>
          <a:ext cx="847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21</xdr:row>
      <xdr:rowOff>28575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905500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15</xdr:row>
      <xdr:rowOff>28575</xdr:rowOff>
    </xdr:from>
    <xdr:to>
      <xdr:col>22</xdr:col>
      <xdr:colOff>666750</xdr:colOff>
      <xdr:row>19</xdr:row>
      <xdr:rowOff>133350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8617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tabSelected="1" workbookViewId="0" topLeftCell="A1">
      <selection activeCell="N9" sqref="N9"/>
    </sheetView>
  </sheetViews>
  <sheetFormatPr defaultColWidth="8.87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7" ht="21.75">
      <c r="A1" s="140" t="s">
        <v>53</v>
      </c>
      <c r="B1" s="245" t="s">
        <v>255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</row>
    <row r="2" spans="1:26" ht="19.5" customHeight="1">
      <c r="A2" s="140" t="s">
        <v>54</v>
      </c>
      <c r="B2" s="141" t="s">
        <v>33</v>
      </c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9.5" customHeight="1">
      <c r="A3" s="140" t="s">
        <v>18</v>
      </c>
      <c r="B3" s="149" t="s">
        <v>83</v>
      </c>
      <c r="R3" s="142"/>
      <c r="S3" s="142"/>
      <c r="T3" s="142"/>
      <c r="U3" s="142"/>
      <c r="V3" s="142"/>
      <c r="W3" s="142"/>
      <c r="X3" s="142"/>
      <c r="Y3" s="142"/>
      <c r="Z3" s="142"/>
    </row>
    <row r="4" spans="1:26" ht="23.25" customHeight="1">
      <c r="A4" s="140"/>
      <c r="B4" s="143"/>
      <c r="R4" s="144"/>
      <c r="S4" s="144"/>
      <c r="T4" s="144"/>
      <c r="U4" s="144"/>
      <c r="V4" s="144"/>
      <c r="W4" s="144"/>
      <c r="X4" s="144"/>
      <c r="Y4" s="144"/>
      <c r="Z4" s="144"/>
    </row>
    <row r="5" spans="1:26" ht="45.75">
      <c r="A5" s="140"/>
      <c r="B5" s="145" t="s">
        <v>219</v>
      </c>
      <c r="R5" s="144"/>
      <c r="S5" s="144"/>
      <c r="T5" s="144"/>
      <c r="U5" s="144"/>
      <c r="V5" s="144"/>
      <c r="W5" s="144"/>
      <c r="X5" s="144"/>
      <c r="Y5" s="144"/>
      <c r="Z5" s="144"/>
    </row>
    <row r="6" spans="1:26" ht="23.25">
      <c r="A6" s="140"/>
      <c r="B6" s="143"/>
      <c r="R6" s="144"/>
      <c r="S6" s="144"/>
      <c r="T6" s="144"/>
      <c r="U6" s="144"/>
      <c r="V6" s="144"/>
      <c r="W6" s="144"/>
      <c r="X6" s="144"/>
      <c r="Y6" s="144"/>
      <c r="Z6" s="144"/>
    </row>
    <row r="7" spans="1:26" ht="30.75">
      <c r="A7" s="146" t="s">
        <v>55</v>
      </c>
      <c r="B7" s="147" t="s">
        <v>65</v>
      </c>
      <c r="R7" s="144"/>
      <c r="S7" s="144"/>
      <c r="T7" s="144"/>
      <c r="U7" s="144"/>
      <c r="V7" s="144"/>
      <c r="W7" s="144"/>
      <c r="X7" s="144"/>
      <c r="Y7" s="144"/>
      <c r="Z7" s="144"/>
    </row>
    <row r="8" spans="1:26" ht="30.75">
      <c r="A8" s="146" t="s">
        <v>56</v>
      </c>
      <c r="B8" s="147" t="s">
        <v>68</v>
      </c>
      <c r="R8" s="144"/>
      <c r="S8" s="144"/>
      <c r="T8" s="144"/>
      <c r="U8" s="144"/>
      <c r="V8" s="144"/>
      <c r="W8" s="144"/>
      <c r="X8" s="144"/>
      <c r="Y8" s="144"/>
      <c r="Z8" s="144"/>
    </row>
    <row r="9" spans="1:26" ht="30.75">
      <c r="A9" s="146" t="s">
        <v>57</v>
      </c>
      <c r="B9" s="147" t="s">
        <v>69</v>
      </c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30.75">
      <c r="A10" s="146" t="s">
        <v>58</v>
      </c>
      <c r="B10" s="147" t="s">
        <v>66</v>
      </c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30.75">
      <c r="A11" s="146" t="s">
        <v>59</v>
      </c>
      <c r="B11" s="147" t="s">
        <v>89</v>
      </c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30.75">
      <c r="A12" s="146" t="s">
        <v>60</v>
      </c>
      <c r="B12" s="147" t="s">
        <v>67</v>
      </c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30.75">
      <c r="A13" s="146" t="s">
        <v>61</v>
      </c>
      <c r="B13" s="147" t="s">
        <v>70</v>
      </c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30.75">
      <c r="A14" s="146" t="s">
        <v>62</v>
      </c>
      <c r="B14" s="147" t="s">
        <v>116</v>
      </c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ht="30.75">
      <c r="A15" s="146" t="s">
        <v>63</v>
      </c>
      <c r="B15" s="147" t="s">
        <v>71</v>
      </c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23.25">
      <c r="A16" s="140"/>
      <c r="B16" s="143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23.25">
      <c r="A17" s="140"/>
      <c r="B17" s="143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ht="33">
      <c r="A18" s="140"/>
      <c r="B18" s="147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2:5" ht="16.5" customHeight="1">
      <c r="B19" s="148"/>
      <c r="C19" s="148"/>
      <c r="D19" s="148"/>
      <c r="E19" s="148"/>
    </row>
    <row r="20" spans="2:5" ht="16.5" customHeight="1">
      <c r="B20" s="148"/>
      <c r="C20" s="148"/>
      <c r="D20" s="148"/>
      <c r="E20" s="148"/>
    </row>
    <row r="21" spans="2:5" ht="16.5" customHeight="1">
      <c r="B21" s="148"/>
      <c r="C21" s="148"/>
      <c r="D21" s="148"/>
      <c r="E21" s="148"/>
    </row>
    <row r="22" spans="2:5" ht="16.5" customHeight="1">
      <c r="B22" s="148"/>
      <c r="C22" s="148"/>
      <c r="D22" s="148"/>
      <c r="E22" s="148"/>
    </row>
    <row r="23" spans="2:5" ht="16.5" customHeight="1">
      <c r="B23" s="148"/>
      <c r="C23" s="148"/>
      <c r="D23" s="148"/>
      <c r="E23" s="148"/>
    </row>
    <row r="24" spans="2:5" ht="16.5" customHeight="1">
      <c r="B24" s="148"/>
      <c r="C24" s="148"/>
      <c r="D24" s="148"/>
      <c r="E24" s="148"/>
    </row>
    <row r="25" spans="2:5" ht="16.5" customHeight="1">
      <c r="B25" s="148"/>
      <c r="C25" s="148"/>
      <c r="D25" s="148"/>
      <c r="E25" s="148"/>
    </row>
    <row r="26" spans="2:5" ht="16.5" customHeight="1">
      <c r="B26" s="148"/>
      <c r="C26" s="148"/>
      <c r="D26" s="148"/>
      <c r="E26" s="148"/>
    </row>
    <row r="27" spans="2:5" ht="16.5" customHeight="1">
      <c r="B27" s="148"/>
      <c r="C27" s="148"/>
      <c r="D27" s="148"/>
      <c r="E27" s="148"/>
    </row>
    <row r="28" spans="2:5" ht="16.5" customHeight="1">
      <c r="B28" s="148"/>
      <c r="C28" s="148"/>
      <c r="D28" s="148"/>
      <c r="E28" s="148"/>
    </row>
    <row r="29" spans="2:5" ht="16.5" customHeight="1">
      <c r="B29" s="148"/>
      <c r="C29" s="148"/>
      <c r="D29" s="148"/>
      <c r="E29" s="148"/>
    </row>
    <row r="30" spans="2:5" ht="16.5" customHeight="1">
      <c r="B30" s="148"/>
      <c r="C30" s="148"/>
      <c r="D30" s="148"/>
      <c r="E30" s="148"/>
    </row>
    <row r="31" spans="2:5" ht="16.5" customHeight="1">
      <c r="B31" s="148"/>
      <c r="C31" s="148"/>
      <c r="D31" s="148"/>
      <c r="E31" s="148"/>
    </row>
    <row r="32" spans="2:5" ht="16.5" customHeight="1">
      <c r="B32" s="148"/>
      <c r="C32" s="148"/>
      <c r="D32" s="148"/>
      <c r="E32" s="148"/>
    </row>
    <row r="33" spans="2:5" ht="16.5" customHeight="1">
      <c r="B33" s="148"/>
      <c r="C33" s="148"/>
      <c r="D33" s="148"/>
      <c r="E33" s="148"/>
    </row>
    <row r="34" spans="2:5" ht="16.5" customHeight="1">
      <c r="B34" s="148"/>
      <c r="C34" s="148"/>
      <c r="D34" s="148"/>
      <c r="E34" s="148"/>
    </row>
    <row r="35" spans="2:5" ht="16.5" customHeight="1">
      <c r="B35" s="148"/>
      <c r="C35" s="148"/>
      <c r="D35" s="148"/>
      <c r="E35" s="148"/>
    </row>
    <row r="36" spans="2:5" ht="16.5" customHeight="1">
      <c r="B36" s="148"/>
      <c r="C36" s="148"/>
      <c r="D36" s="148"/>
      <c r="E36" s="148"/>
    </row>
    <row r="37" spans="2:5" ht="16.5" customHeight="1">
      <c r="B37" s="148"/>
      <c r="C37" s="148"/>
      <c r="D37" s="148"/>
      <c r="E37" s="148"/>
    </row>
    <row r="38" spans="2:5" ht="16.5" customHeight="1">
      <c r="B38" s="148"/>
      <c r="C38" s="148"/>
      <c r="D38" s="148"/>
      <c r="E38" s="148"/>
    </row>
    <row r="39" spans="2:5" ht="16.5" customHeight="1">
      <c r="B39" s="148"/>
      <c r="C39" s="148"/>
      <c r="D39" s="148"/>
      <c r="E39" s="148"/>
    </row>
    <row r="40" spans="2:5" ht="16.5" customHeight="1">
      <c r="B40" s="148"/>
      <c r="C40" s="148"/>
      <c r="D40" s="148"/>
      <c r="E40" s="148"/>
    </row>
    <row r="41" spans="2:5" ht="16.5" customHeight="1">
      <c r="B41" s="148"/>
      <c r="C41" s="148"/>
      <c r="D41" s="148"/>
      <c r="E41" s="148"/>
    </row>
    <row r="42" spans="2:5" ht="16.5" customHeight="1">
      <c r="B42" s="148"/>
      <c r="C42" s="148"/>
      <c r="D42" s="148"/>
      <c r="E42" s="148"/>
    </row>
    <row r="43" spans="2:5" ht="16.5" customHeight="1">
      <c r="B43" s="148"/>
      <c r="C43" s="148"/>
      <c r="D43" s="148"/>
      <c r="E43" s="148"/>
    </row>
    <row r="44" spans="2:5" ht="16.5" customHeight="1">
      <c r="B44" s="148"/>
      <c r="C44" s="148"/>
      <c r="D44" s="148"/>
      <c r="E44" s="148"/>
    </row>
    <row r="45" spans="2:5" ht="16.5" customHeight="1">
      <c r="B45" s="148"/>
      <c r="C45" s="148"/>
      <c r="D45" s="148"/>
      <c r="E45" s="148"/>
    </row>
    <row r="46" spans="2:5" ht="16.5" customHeight="1">
      <c r="B46" s="148"/>
      <c r="C46" s="148"/>
      <c r="D46" s="148"/>
      <c r="E46" s="148"/>
    </row>
    <row r="47" spans="2:5" ht="16.5" customHeight="1">
      <c r="B47" s="148"/>
      <c r="C47" s="148"/>
      <c r="D47" s="148"/>
      <c r="E47" s="148"/>
    </row>
    <row r="48" spans="2:5" ht="16.5" customHeight="1">
      <c r="B48" s="148"/>
      <c r="C48" s="148"/>
      <c r="D48" s="148"/>
      <c r="E48" s="148"/>
    </row>
    <row r="49" spans="2:5" ht="16.5" customHeight="1">
      <c r="B49" s="148"/>
      <c r="C49" s="148"/>
      <c r="D49" s="148"/>
      <c r="E49" s="148"/>
    </row>
    <row r="50" spans="2:5" ht="16.5" customHeight="1">
      <c r="B50" s="148"/>
      <c r="C50" s="148"/>
      <c r="D50" s="148"/>
      <c r="E50" s="148"/>
    </row>
    <row r="51" spans="2:5" ht="16.5" customHeight="1">
      <c r="B51" s="148"/>
      <c r="C51" s="148"/>
      <c r="D51" s="148"/>
      <c r="E51" s="148"/>
    </row>
    <row r="52" spans="2:5" ht="16.5" customHeight="1">
      <c r="B52" s="148"/>
      <c r="C52" s="148"/>
      <c r="D52" s="148"/>
      <c r="E52" s="148"/>
    </row>
    <row r="53" spans="2:5" ht="16.5" customHeight="1">
      <c r="B53" s="148"/>
      <c r="C53" s="148"/>
      <c r="D53" s="148"/>
      <c r="E53" s="148"/>
    </row>
    <row r="54" spans="2:5" ht="16.5" customHeight="1">
      <c r="B54" s="148"/>
      <c r="C54" s="148"/>
      <c r="D54" s="148"/>
      <c r="E54" s="148"/>
    </row>
    <row r="55" spans="2:5" ht="16.5" customHeight="1">
      <c r="B55" s="148"/>
      <c r="C55" s="148"/>
      <c r="D55" s="148"/>
      <c r="E55" s="148"/>
    </row>
    <row r="56" spans="2:5" ht="16.5" customHeight="1">
      <c r="B56" s="148"/>
      <c r="C56" s="148"/>
      <c r="D56" s="148"/>
      <c r="E56" s="148"/>
    </row>
    <row r="57" spans="2:5" ht="16.5" customHeight="1">
      <c r="B57" s="148"/>
      <c r="C57" s="148"/>
      <c r="D57" s="148"/>
      <c r="E57" s="148"/>
    </row>
    <row r="58" spans="2:5" ht="16.5" customHeight="1">
      <c r="B58" s="148"/>
      <c r="C58" s="148"/>
      <c r="D58" s="148"/>
      <c r="E58" s="148"/>
    </row>
    <row r="59" spans="2:5" ht="16.5" customHeight="1">
      <c r="B59" s="148"/>
      <c r="C59" s="148"/>
      <c r="D59" s="148"/>
      <c r="E59" s="148"/>
    </row>
    <row r="60" spans="2:5" ht="16.5" customHeight="1">
      <c r="B60" s="148"/>
      <c r="C60" s="148"/>
      <c r="D60" s="148"/>
      <c r="E60" s="148"/>
    </row>
    <row r="61" spans="2:5" ht="12.75">
      <c r="B61" s="148"/>
      <c r="C61" s="148"/>
      <c r="D61" s="148"/>
      <c r="E61" s="148"/>
    </row>
    <row r="62" spans="2:5" ht="12.75">
      <c r="B62" s="148"/>
      <c r="C62" s="148"/>
      <c r="D62" s="148"/>
      <c r="E62" s="148"/>
    </row>
    <row r="63" spans="2:5" ht="12.75">
      <c r="B63" s="148"/>
      <c r="C63" s="148"/>
      <c r="D63" s="148"/>
      <c r="E63" s="148"/>
    </row>
    <row r="64" spans="2:5" ht="12.75">
      <c r="B64" s="148"/>
      <c r="C64" s="148"/>
      <c r="D64" s="148"/>
      <c r="E64" s="148"/>
    </row>
    <row r="65" spans="2:5" ht="12.75">
      <c r="B65" s="148"/>
      <c r="C65" s="148"/>
      <c r="D65" s="148"/>
      <c r="E65" s="148"/>
    </row>
    <row r="66" spans="2:5" ht="12.75">
      <c r="B66" s="148"/>
      <c r="C66" s="148"/>
      <c r="D66" s="148"/>
      <c r="E66" s="148"/>
    </row>
    <row r="67" spans="2:5" ht="12.75">
      <c r="B67" s="148"/>
      <c r="C67" s="148"/>
      <c r="D67" s="148"/>
      <c r="E67" s="148"/>
    </row>
    <row r="68" spans="2:5" ht="12.75">
      <c r="B68" s="148"/>
      <c r="C68" s="148"/>
      <c r="D68" s="148"/>
      <c r="E68" s="148"/>
    </row>
    <row r="69" spans="2:5" ht="12.75">
      <c r="B69" s="148"/>
      <c r="C69" s="148"/>
      <c r="D69" s="148"/>
      <c r="E69" s="148"/>
    </row>
    <row r="70" spans="2:5" ht="12.75">
      <c r="B70" s="148"/>
      <c r="C70" s="148"/>
      <c r="D70" s="148"/>
      <c r="E70" s="148"/>
    </row>
    <row r="71" spans="2:5" ht="12.75">
      <c r="B71" s="148"/>
      <c r="C71" s="148"/>
      <c r="D71" s="148"/>
      <c r="E71" s="148"/>
    </row>
    <row r="72" spans="2:5" ht="12.75">
      <c r="B72" s="148"/>
      <c r="C72" s="148"/>
      <c r="D72" s="148"/>
      <c r="E72" s="148"/>
    </row>
    <row r="73" spans="2:5" ht="12.75">
      <c r="B73" s="148"/>
      <c r="C73" s="148"/>
      <c r="D73" s="148"/>
      <c r="E73" s="148"/>
    </row>
    <row r="74" spans="2:5" ht="12.75">
      <c r="B74" s="148"/>
      <c r="C74" s="148"/>
      <c r="D74" s="148"/>
      <c r="E74" s="148"/>
    </row>
    <row r="75" spans="2:5" ht="12.75">
      <c r="B75" s="148"/>
      <c r="C75" s="148"/>
      <c r="D75" s="148"/>
      <c r="E75" s="148"/>
    </row>
    <row r="76" spans="2:5" ht="12.75">
      <c r="B76" s="148"/>
      <c r="C76" s="148"/>
      <c r="D76" s="148"/>
      <c r="E76" s="148"/>
    </row>
    <row r="77" spans="2:5" ht="12.75">
      <c r="B77" s="148"/>
      <c r="C77" s="148"/>
      <c r="D77" s="148"/>
      <c r="E77" s="148"/>
    </row>
    <row r="78" spans="2:5" ht="12.75">
      <c r="B78" s="148"/>
      <c r="C78" s="148"/>
      <c r="D78" s="148"/>
      <c r="E78" s="148"/>
    </row>
    <row r="79" spans="2:5" ht="12.75">
      <c r="B79" s="148"/>
      <c r="C79" s="148"/>
      <c r="D79" s="148"/>
      <c r="E79" s="148"/>
    </row>
    <row r="80" spans="2:5" ht="12.75">
      <c r="B80" s="148"/>
      <c r="C80" s="148"/>
      <c r="D80" s="148"/>
      <c r="E80" s="148"/>
    </row>
    <row r="81" spans="2:5" ht="12.75">
      <c r="B81" s="148"/>
      <c r="C81" s="148"/>
      <c r="D81" s="148"/>
      <c r="E81" s="148"/>
    </row>
    <row r="82" spans="2:5" ht="12.75">
      <c r="B82" s="148"/>
      <c r="C82" s="148"/>
      <c r="D82" s="148"/>
      <c r="E82" s="148"/>
    </row>
    <row r="83" spans="2:5" ht="12.75">
      <c r="B83" s="148"/>
      <c r="C83" s="148"/>
      <c r="D83" s="148"/>
      <c r="E83" s="148"/>
    </row>
    <row r="84" spans="2:5" ht="12.75">
      <c r="B84" s="148"/>
      <c r="C84" s="148"/>
      <c r="D84" s="148"/>
      <c r="E84" s="148"/>
    </row>
    <row r="85" spans="2:5" ht="12.75">
      <c r="B85" s="148"/>
      <c r="C85" s="148"/>
      <c r="D85" s="148"/>
      <c r="E85" s="148"/>
    </row>
    <row r="86" spans="2:5" ht="12.75">
      <c r="B86" s="148"/>
      <c r="C86" s="148"/>
      <c r="D86" s="148"/>
      <c r="E86" s="148"/>
    </row>
    <row r="87" spans="2:5" ht="12.75">
      <c r="B87" s="148"/>
      <c r="C87" s="148"/>
      <c r="D87" s="148"/>
      <c r="E87" s="148"/>
    </row>
    <row r="88" spans="2:5" ht="12.75">
      <c r="B88" s="148"/>
      <c r="C88" s="148"/>
      <c r="D88" s="148"/>
      <c r="E88" s="148"/>
    </row>
    <row r="89" spans="2:5" ht="12.75">
      <c r="B89" s="148"/>
      <c r="C89" s="148"/>
      <c r="D89" s="148"/>
      <c r="E89" s="148"/>
    </row>
    <row r="90" spans="2:5" ht="12.75">
      <c r="B90" s="148"/>
      <c r="C90" s="148"/>
      <c r="D90" s="148"/>
      <c r="E90" s="148"/>
    </row>
    <row r="91" spans="2:5" ht="12.75">
      <c r="B91" s="148"/>
      <c r="C91" s="148"/>
      <c r="D91" s="148"/>
      <c r="E91" s="148"/>
    </row>
    <row r="92" spans="2:5" ht="12.75">
      <c r="B92" s="148"/>
      <c r="C92" s="148"/>
      <c r="D92" s="148"/>
      <c r="E92" s="148"/>
    </row>
    <row r="93" spans="2:5" ht="12.75">
      <c r="B93" s="148"/>
      <c r="C93" s="148"/>
      <c r="D93" s="148"/>
      <c r="E93" s="148"/>
    </row>
    <row r="94" spans="2:5" ht="12.75">
      <c r="B94" s="148"/>
      <c r="C94" s="148"/>
      <c r="D94" s="148"/>
      <c r="E94" s="148"/>
    </row>
    <row r="95" spans="2:5" ht="12.75">
      <c r="B95" s="148"/>
      <c r="C95" s="148"/>
      <c r="D95" s="148"/>
      <c r="E95" s="148"/>
    </row>
    <row r="96" spans="2:5" ht="12.75">
      <c r="B96" s="148"/>
      <c r="C96" s="148"/>
      <c r="D96" s="148"/>
      <c r="E96" s="148"/>
    </row>
    <row r="97" spans="2:5" ht="12.75">
      <c r="B97" s="148"/>
      <c r="C97" s="148"/>
      <c r="D97" s="148"/>
      <c r="E97" s="148"/>
    </row>
    <row r="98" spans="2:5" ht="12.75">
      <c r="B98" s="148"/>
      <c r="C98" s="148"/>
      <c r="D98" s="148"/>
      <c r="E98" s="148"/>
    </row>
    <row r="99" spans="2:5" ht="12.75">
      <c r="B99" s="30"/>
      <c r="C99" s="30"/>
      <c r="D99" s="30"/>
      <c r="E99" s="30"/>
    </row>
    <row r="100" spans="2:5" ht="12.75">
      <c r="B100" s="30"/>
      <c r="C100" s="30"/>
      <c r="D100" s="30"/>
      <c r="E100" s="30"/>
    </row>
    <row r="101" spans="2:5" ht="12.75">
      <c r="B101" s="30"/>
      <c r="C101" s="30"/>
      <c r="D101" s="30"/>
      <c r="E101" s="30"/>
    </row>
    <row r="102" spans="2:5" ht="12.75">
      <c r="B102" s="30"/>
      <c r="C102" s="30"/>
      <c r="D102" s="30"/>
      <c r="E102" s="30"/>
    </row>
    <row r="103" spans="2:5" ht="12.75">
      <c r="B103" s="30"/>
      <c r="C103" s="30"/>
      <c r="D103" s="30"/>
      <c r="E103" s="30"/>
    </row>
    <row r="104" spans="2:5" ht="12.75">
      <c r="B104" s="30"/>
      <c r="C104" s="30"/>
      <c r="D104" s="30"/>
      <c r="E104" s="30"/>
    </row>
    <row r="105" spans="2:5" ht="12.75">
      <c r="B105" s="30"/>
      <c r="C105" s="30"/>
      <c r="D105" s="30"/>
      <c r="E105" s="30"/>
    </row>
    <row r="106" spans="2:5" ht="12.75">
      <c r="B106" s="30"/>
      <c r="C106" s="30"/>
      <c r="D106" s="30"/>
      <c r="E106" s="30"/>
    </row>
    <row r="107" spans="2:5" ht="12.75">
      <c r="B107" s="30"/>
      <c r="C107" s="30"/>
      <c r="D107" s="30"/>
      <c r="E107" s="30"/>
    </row>
    <row r="108" spans="2:5" ht="12.75">
      <c r="B108" s="30"/>
      <c r="C108" s="30"/>
      <c r="D108" s="30"/>
      <c r="E108" s="30"/>
    </row>
    <row r="109" spans="2:5" ht="12.75">
      <c r="B109" s="30"/>
      <c r="C109" s="30"/>
      <c r="D109" s="30"/>
      <c r="E109" s="30"/>
    </row>
    <row r="110" spans="2:5" ht="12.75">
      <c r="B110" s="30"/>
      <c r="C110" s="30"/>
      <c r="D110" s="30"/>
      <c r="E110" s="30"/>
    </row>
    <row r="111" spans="2:5" ht="12.75">
      <c r="B111" s="30"/>
      <c r="C111" s="30"/>
      <c r="D111" s="30"/>
      <c r="E111" s="30"/>
    </row>
    <row r="112" spans="2:5" ht="12.75">
      <c r="B112" s="30"/>
      <c r="C112" s="30"/>
      <c r="D112" s="30"/>
      <c r="E112" s="30"/>
    </row>
    <row r="113" spans="2:5" ht="12.75">
      <c r="B113" s="30"/>
      <c r="C113" s="30"/>
      <c r="D113" s="30"/>
      <c r="E113" s="30"/>
    </row>
    <row r="114" spans="2:5" ht="12.75">
      <c r="B114" s="30"/>
      <c r="C114" s="30"/>
      <c r="D114" s="30"/>
      <c r="E114" s="30"/>
    </row>
    <row r="115" spans="2:5" ht="12.75">
      <c r="B115" s="30"/>
      <c r="C115" s="30"/>
      <c r="D115" s="30"/>
      <c r="E115" s="30"/>
    </row>
    <row r="116" spans="2:5" ht="12.75">
      <c r="B116" s="30"/>
      <c r="C116" s="30"/>
      <c r="D116" s="30"/>
      <c r="E116" s="30"/>
    </row>
    <row r="117" spans="2:5" ht="12.75">
      <c r="B117" s="30"/>
      <c r="C117" s="30"/>
      <c r="D117" s="30"/>
      <c r="E117" s="30"/>
    </row>
    <row r="118" spans="2:5" ht="12.75">
      <c r="B118" s="30"/>
      <c r="C118" s="30"/>
      <c r="D118" s="30"/>
      <c r="E118" s="30"/>
    </row>
    <row r="119" spans="2:5" ht="12.75">
      <c r="B119" s="30"/>
      <c r="C119" s="30"/>
      <c r="D119" s="30"/>
      <c r="E119" s="30"/>
    </row>
    <row r="120" spans="2:5" ht="12.75">
      <c r="B120" s="30"/>
      <c r="C120" s="30"/>
      <c r="D120" s="30"/>
      <c r="E120" s="30"/>
    </row>
    <row r="121" spans="2:5" ht="12.75">
      <c r="B121" s="30"/>
      <c r="C121" s="30"/>
      <c r="D121" s="30"/>
      <c r="E121" s="30"/>
    </row>
    <row r="122" spans="2:5" ht="12.75">
      <c r="B122" s="30"/>
      <c r="C122" s="30"/>
      <c r="D122" s="30"/>
      <c r="E122" s="30"/>
    </row>
    <row r="123" spans="2:5" ht="12.75">
      <c r="B123" s="30"/>
      <c r="C123" s="30"/>
      <c r="D123" s="30"/>
      <c r="E123" s="30"/>
    </row>
    <row r="124" spans="2:5" ht="12.75">
      <c r="B124" s="30"/>
      <c r="C124" s="30"/>
      <c r="D124" s="30"/>
      <c r="E124" s="30"/>
    </row>
    <row r="125" spans="2:5" ht="12.75">
      <c r="B125" s="30"/>
      <c r="C125" s="30"/>
      <c r="D125" s="30"/>
      <c r="E125" s="30"/>
    </row>
    <row r="126" spans="2:5" ht="12.75">
      <c r="B126" s="30"/>
      <c r="C126" s="30"/>
      <c r="D126" s="30"/>
      <c r="E126" s="30"/>
    </row>
    <row r="127" spans="2:5" ht="12.75">
      <c r="B127" s="30"/>
      <c r="C127" s="30"/>
      <c r="D127" s="30"/>
      <c r="E127" s="30"/>
    </row>
    <row r="128" spans="2:5" ht="12.75">
      <c r="B128" s="30"/>
      <c r="C128" s="30"/>
      <c r="D128" s="30"/>
      <c r="E128" s="30"/>
    </row>
    <row r="129" spans="2:5" ht="12.75">
      <c r="B129" s="30"/>
      <c r="C129" s="30"/>
      <c r="D129" s="30"/>
      <c r="E129" s="30"/>
    </row>
    <row r="130" spans="2:5" ht="12.75">
      <c r="B130" s="30"/>
      <c r="C130" s="30"/>
      <c r="D130" s="30"/>
      <c r="E130" s="30"/>
    </row>
    <row r="131" spans="2:5" ht="12.75">
      <c r="B131" s="30"/>
      <c r="C131" s="30"/>
      <c r="D131" s="30"/>
      <c r="E131" s="30"/>
    </row>
    <row r="132" spans="2:5" ht="12.75">
      <c r="B132" s="30"/>
      <c r="C132" s="30"/>
      <c r="D132" s="30"/>
      <c r="E132" s="30"/>
    </row>
    <row r="133" spans="2:5" ht="12.75">
      <c r="B133" s="30"/>
      <c r="C133" s="30"/>
      <c r="D133" s="30"/>
      <c r="E133" s="30"/>
    </row>
    <row r="134" spans="2:5" ht="12.75">
      <c r="B134" s="30"/>
      <c r="C134" s="30"/>
      <c r="D134" s="30"/>
      <c r="E134" s="30"/>
    </row>
    <row r="135" spans="2:5" ht="12.75">
      <c r="B135" s="30"/>
      <c r="C135" s="30"/>
      <c r="D135" s="30"/>
      <c r="E135" s="30"/>
    </row>
  </sheetData>
  <sheetProtection/>
  <printOptions/>
  <pageMargins left="0.5118110236220472" right="0.5511811023622047" top="0.6692913385826772" bottom="0.4330708661417323" header="0.5118110236220472" footer="0.2362204724409449"/>
  <pageSetup horizontalDpi="72" verticalDpi="72" orientation="landscape" paperSize="9" scale="85" r:id="rId2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V12" sqref="V12:V14"/>
    </sheetView>
  </sheetViews>
  <sheetFormatPr defaultColWidth="8.87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2" max="23" width="8.87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254</v>
      </c>
      <c r="C3" s="114"/>
      <c r="D3" s="40"/>
      <c r="E3" s="40"/>
      <c r="F3" s="39"/>
      <c r="G3" s="39"/>
      <c r="H3" s="39"/>
      <c r="I3" s="40"/>
      <c r="J3" s="40"/>
      <c r="K3" s="40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52</v>
      </c>
      <c r="D5" s="236">
        <v>1</v>
      </c>
      <c r="E5" s="237"/>
      <c r="F5" s="238"/>
      <c r="G5" s="239">
        <v>2</v>
      </c>
      <c r="H5" s="237"/>
      <c r="I5" s="238"/>
      <c r="J5" s="239">
        <v>3</v>
      </c>
      <c r="K5" s="237"/>
      <c r="L5" s="238"/>
      <c r="M5" s="240" t="s">
        <v>32</v>
      </c>
      <c r="N5" s="241"/>
      <c r="O5" s="242"/>
      <c r="P5" s="241" t="s">
        <v>30</v>
      </c>
      <c r="Q5" s="241"/>
      <c r="R5" s="242"/>
      <c r="S5" s="243" t="s">
        <v>31</v>
      </c>
      <c r="T5" s="241"/>
      <c r="U5" s="242"/>
      <c r="V5" s="43" t="s">
        <v>23</v>
      </c>
      <c r="W5" s="44" t="s">
        <v>24</v>
      </c>
    </row>
    <row r="6" spans="1:25" ht="19.5" customHeight="1">
      <c r="A6" s="3"/>
      <c r="B6" s="217">
        <v>1</v>
      </c>
      <c r="C6" s="45"/>
      <c r="D6" s="94"/>
      <c r="E6" s="95"/>
      <c r="F6" s="96"/>
      <c r="G6" s="85">
        <f>'F79_1-2'!Q20</f>
        <v>4</v>
      </c>
      <c r="H6" s="86" t="s">
        <v>22</v>
      </c>
      <c r="I6" s="55">
        <f>'F79_1-2'!R20</f>
        <v>3</v>
      </c>
      <c r="J6" s="85">
        <v>5</v>
      </c>
      <c r="K6" s="86" t="s">
        <v>22</v>
      </c>
      <c r="L6" s="55">
        <v>2</v>
      </c>
      <c r="M6" s="80"/>
      <c r="N6" s="59"/>
      <c r="O6" s="74"/>
      <c r="P6" s="60"/>
      <c r="Q6" s="59"/>
      <c r="R6" s="61"/>
      <c r="S6" s="58">
        <f>G6+J6</f>
        <v>9</v>
      </c>
      <c r="T6" s="62" t="s">
        <v>22</v>
      </c>
      <c r="U6" s="74">
        <f>I6+L6</f>
        <v>5</v>
      </c>
      <c r="V6" s="220">
        <v>2</v>
      </c>
      <c r="W6" s="232" t="s">
        <v>55</v>
      </c>
      <c r="X6" s="3"/>
      <c r="Y6" s="3"/>
    </row>
    <row r="7" spans="1:25" ht="19.5" customHeight="1">
      <c r="A7" s="3"/>
      <c r="B7" s="218"/>
      <c r="C7" s="46" t="s">
        <v>70</v>
      </c>
      <c r="D7" s="97"/>
      <c r="E7" s="98"/>
      <c r="F7" s="99"/>
      <c r="G7" s="88">
        <f>'F79_1-2'!O20</f>
        <v>9</v>
      </c>
      <c r="H7" s="89" t="s">
        <v>22</v>
      </c>
      <c r="I7" s="56">
        <f>'F79_1-2'!P20</f>
        <v>6</v>
      </c>
      <c r="J7" s="88">
        <v>10</v>
      </c>
      <c r="K7" s="89" t="s">
        <v>22</v>
      </c>
      <c r="L7" s="56">
        <v>4</v>
      </c>
      <c r="M7" s="76"/>
      <c r="N7" s="63"/>
      <c r="O7" s="66"/>
      <c r="P7" s="64">
        <f>G7+J7</f>
        <v>19</v>
      </c>
      <c r="Q7" s="65" t="s">
        <v>22</v>
      </c>
      <c r="R7" s="66">
        <f>I7+L7</f>
        <v>10</v>
      </c>
      <c r="S7" s="67"/>
      <c r="T7" s="68"/>
      <c r="U7" s="110"/>
      <c r="V7" s="221"/>
      <c r="W7" s="233"/>
      <c r="X7" s="3"/>
      <c r="Y7" s="3"/>
    </row>
    <row r="8" spans="1:25" ht="19.5" customHeight="1" thickBot="1">
      <c r="A8" s="3"/>
      <c r="B8" s="219"/>
      <c r="C8" s="47"/>
      <c r="D8" s="100"/>
      <c r="E8" s="101"/>
      <c r="F8" s="102"/>
      <c r="G8" s="91">
        <f>'F79_1-2'!M20</f>
        <v>277</v>
      </c>
      <c r="H8" s="92" t="s">
        <v>22</v>
      </c>
      <c r="I8" s="57">
        <f>'F79_1-2'!N20</f>
        <v>241</v>
      </c>
      <c r="J8" s="91">
        <v>228</v>
      </c>
      <c r="K8" s="92" t="s">
        <v>22</v>
      </c>
      <c r="L8" s="57">
        <v>232</v>
      </c>
      <c r="M8" s="81">
        <f>G8+J8</f>
        <v>505</v>
      </c>
      <c r="N8" s="75" t="s">
        <v>22</v>
      </c>
      <c r="O8" s="103">
        <f>I8+L8</f>
        <v>473</v>
      </c>
      <c r="P8" s="69"/>
      <c r="Q8" s="70"/>
      <c r="R8" s="71"/>
      <c r="S8" s="72"/>
      <c r="T8" s="73"/>
      <c r="U8" s="111"/>
      <c r="V8" s="222"/>
      <c r="W8" s="234"/>
      <c r="X8" s="3"/>
      <c r="Y8" s="3"/>
    </row>
    <row r="9" spans="1:25" ht="19.5" customHeight="1">
      <c r="A9" s="3"/>
      <c r="B9" s="217">
        <v>2</v>
      </c>
      <c r="C9" s="45"/>
      <c r="D9" s="104">
        <f>I6</f>
        <v>3</v>
      </c>
      <c r="E9" s="86" t="s">
        <v>22</v>
      </c>
      <c r="F9" s="87">
        <f>G6</f>
        <v>4</v>
      </c>
      <c r="G9" s="105"/>
      <c r="H9" s="95"/>
      <c r="I9" s="96"/>
      <c r="J9" s="85">
        <f>'F79_2-3'!Q20</f>
        <v>5</v>
      </c>
      <c r="K9" s="86" t="s">
        <v>22</v>
      </c>
      <c r="L9" s="55">
        <f>'F79_2-3'!R20</f>
        <v>2</v>
      </c>
      <c r="M9" s="80"/>
      <c r="N9" s="59"/>
      <c r="O9" s="74"/>
      <c r="P9" s="60"/>
      <c r="Q9" s="59"/>
      <c r="R9" s="61"/>
      <c r="S9" s="58">
        <f>D9+J9</f>
        <v>8</v>
      </c>
      <c r="T9" s="62" t="s">
        <v>22</v>
      </c>
      <c r="U9" s="74">
        <f>F9+L9</f>
        <v>6</v>
      </c>
      <c r="V9" s="220">
        <v>1</v>
      </c>
      <c r="W9" s="232" t="s">
        <v>56</v>
      </c>
      <c r="X9" s="3"/>
      <c r="Y9" s="3"/>
    </row>
    <row r="10" spans="1:25" ht="19.5" customHeight="1">
      <c r="A10" s="3"/>
      <c r="B10" s="218"/>
      <c r="C10" s="46" t="s">
        <v>116</v>
      </c>
      <c r="D10" s="106">
        <f>I7</f>
        <v>6</v>
      </c>
      <c r="E10" s="89" t="s">
        <v>22</v>
      </c>
      <c r="F10" s="90">
        <f>G7</f>
        <v>9</v>
      </c>
      <c r="G10" s="107"/>
      <c r="H10" s="98"/>
      <c r="I10" s="99"/>
      <c r="J10" s="88">
        <f>'F79_2-3'!O20</f>
        <v>10</v>
      </c>
      <c r="K10" s="89" t="s">
        <v>22</v>
      </c>
      <c r="L10" s="56">
        <f>'F79_2-3'!P20</f>
        <v>5</v>
      </c>
      <c r="M10" s="76"/>
      <c r="N10" s="63"/>
      <c r="O10" s="66"/>
      <c r="P10" s="64">
        <f>D10+J10</f>
        <v>16</v>
      </c>
      <c r="Q10" s="65" t="s">
        <v>22</v>
      </c>
      <c r="R10" s="66">
        <f>F10+L10</f>
        <v>14</v>
      </c>
      <c r="S10" s="67"/>
      <c r="T10" s="68"/>
      <c r="U10" s="110"/>
      <c r="V10" s="221"/>
      <c r="W10" s="233"/>
      <c r="X10" s="3"/>
      <c r="Y10" s="3"/>
    </row>
    <row r="11" spans="1:28" ht="19.5" customHeight="1" thickBot="1">
      <c r="A11" s="3"/>
      <c r="B11" s="219"/>
      <c r="C11" s="47"/>
      <c r="D11" s="108">
        <f>I8</f>
        <v>241</v>
      </c>
      <c r="E11" s="92" t="s">
        <v>22</v>
      </c>
      <c r="F11" s="93">
        <f>G8</f>
        <v>277</v>
      </c>
      <c r="G11" s="109"/>
      <c r="H11" s="101"/>
      <c r="I11" s="102"/>
      <c r="J11" s="91">
        <f>'F79_2-3'!M20</f>
        <v>286</v>
      </c>
      <c r="K11" s="92" t="s">
        <v>22</v>
      </c>
      <c r="L11" s="57">
        <f>'F79_2-3'!N20</f>
        <v>223</v>
      </c>
      <c r="M11" s="81">
        <f>D11+J11</f>
        <v>527</v>
      </c>
      <c r="N11" s="75" t="s">
        <v>22</v>
      </c>
      <c r="O11" s="103">
        <f>F11+L11</f>
        <v>500</v>
      </c>
      <c r="P11" s="69"/>
      <c r="Q11" s="70"/>
      <c r="R11" s="71"/>
      <c r="S11" s="72"/>
      <c r="T11" s="73"/>
      <c r="U11" s="111"/>
      <c r="V11" s="222"/>
      <c r="W11" s="234"/>
      <c r="X11" s="3"/>
      <c r="Y11" s="3"/>
      <c r="AA11" s="49"/>
      <c r="AB11" s="49"/>
    </row>
    <row r="12" spans="1:28" ht="19.5" customHeight="1">
      <c r="A12" s="3"/>
      <c r="B12" s="217">
        <v>3</v>
      </c>
      <c r="C12" s="45"/>
      <c r="D12" s="104">
        <v>2</v>
      </c>
      <c r="E12" s="86" t="s">
        <v>22</v>
      </c>
      <c r="F12" s="55">
        <v>5</v>
      </c>
      <c r="G12" s="85">
        <f>L9</f>
        <v>2</v>
      </c>
      <c r="H12" s="86" t="s">
        <v>22</v>
      </c>
      <c r="I12" s="87">
        <f>J9</f>
        <v>5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4</v>
      </c>
      <c r="T12" s="62" t="s">
        <v>22</v>
      </c>
      <c r="U12" s="74">
        <f>F12+I12</f>
        <v>10</v>
      </c>
      <c r="V12" s="220">
        <v>0</v>
      </c>
      <c r="W12" s="223" t="s">
        <v>57</v>
      </c>
      <c r="X12" s="3"/>
      <c r="Y12" s="48"/>
      <c r="AA12" s="49"/>
      <c r="AB12" s="49"/>
    </row>
    <row r="13" spans="1:28" ht="19.5" customHeight="1">
      <c r="A13" s="3"/>
      <c r="B13" s="218"/>
      <c r="C13" s="46" t="s">
        <v>71</v>
      </c>
      <c r="D13" s="106">
        <v>4</v>
      </c>
      <c r="E13" s="89" t="s">
        <v>22</v>
      </c>
      <c r="F13" s="56">
        <v>10</v>
      </c>
      <c r="G13" s="88">
        <f>L10</f>
        <v>5</v>
      </c>
      <c r="H13" s="89" t="s">
        <v>22</v>
      </c>
      <c r="I13" s="90">
        <f>J10</f>
        <v>10</v>
      </c>
      <c r="J13" s="107"/>
      <c r="K13" s="98"/>
      <c r="L13" s="99"/>
      <c r="M13" s="76"/>
      <c r="N13" s="63"/>
      <c r="O13" s="66"/>
      <c r="P13" s="64">
        <f>D13+G13</f>
        <v>9</v>
      </c>
      <c r="Q13" s="65" t="s">
        <v>22</v>
      </c>
      <c r="R13" s="66">
        <f>F13+I13</f>
        <v>20</v>
      </c>
      <c r="S13" s="67"/>
      <c r="T13" s="68"/>
      <c r="U13" s="110"/>
      <c r="V13" s="221"/>
      <c r="W13" s="224"/>
      <c r="X13" s="3"/>
      <c r="Y13" s="48"/>
      <c r="AA13" s="49"/>
      <c r="AB13" s="49"/>
    </row>
    <row r="14" spans="1:28" ht="19.5" customHeight="1" thickBot="1">
      <c r="A14" s="3"/>
      <c r="B14" s="219"/>
      <c r="C14" s="47"/>
      <c r="D14" s="108">
        <v>232</v>
      </c>
      <c r="E14" s="92" t="s">
        <v>22</v>
      </c>
      <c r="F14" s="57">
        <v>228</v>
      </c>
      <c r="G14" s="91">
        <f>L11</f>
        <v>223</v>
      </c>
      <c r="H14" s="92" t="s">
        <v>22</v>
      </c>
      <c r="I14" s="93">
        <f>J11</f>
        <v>286</v>
      </c>
      <c r="J14" s="107"/>
      <c r="K14" s="98"/>
      <c r="L14" s="99"/>
      <c r="M14" s="81">
        <f>D14+G14</f>
        <v>455</v>
      </c>
      <c r="N14" s="75" t="s">
        <v>22</v>
      </c>
      <c r="O14" s="103">
        <f>F14+I14</f>
        <v>514</v>
      </c>
      <c r="P14" s="69"/>
      <c r="Q14" s="70"/>
      <c r="R14" s="71"/>
      <c r="S14" s="72"/>
      <c r="T14" s="73"/>
      <c r="U14" s="111"/>
      <c r="V14" s="222"/>
      <c r="W14" s="225"/>
      <c r="X14" s="3"/>
      <c r="Y14" s="48"/>
      <c r="AA14" s="49"/>
      <c r="AB14" s="49"/>
    </row>
    <row r="15" spans="1:30" ht="12.75">
      <c r="A15" s="3"/>
      <c r="C15" s="3"/>
      <c r="D15" s="226" t="s">
        <v>25</v>
      </c>
      <c r="E15" s="227"/>
      <c r="F15" s="228"/>
      <c r="G15" s="229" t="s">
        <v>26</v>
      </c>
      <c r="H15" s="230"/>
      <c r="I15" s="231"/>
      <c r="J15" s="229" t="s">
        <v>27</v>
      </c>
      <c r="K15" s="230"/>
      <c r="L15" s="231"/>
      <c r="M15" s="138">
        <f>SUM(M6:M14)</f>
        <v>1487</v>
      </c>
      <c r="N15" s="138"/>
      <c r="O15" s="139">
        <f>SUM(O6:O14)</f>
        <v>1487</v>
      </c>
      <c r="P15" s="138">
        <f>SUM(P6:P14)</f>
        <v>44</v>
      </c>
      <c r="Q15" s="138"/>
      <c r="R15" s="139">
        <f>SUM(R6:R14)</f>
        <v>44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211" t="s">
        <v>43</v>
      </c>
      <c r="E16" s="212"/>
      <c r="F16" s="213"/>
      <c r="G16" s="211" t="s">
        <v>42</v>
      </c>
      <c r="H16" s="212"/>
      <c r="I16" s="213"/>
      <c r="J16" s="211" t="s">
        <v>45</v>
      </c>
      <c r="K16" s="212"/>
      <c r="L16" s="213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214" t="s">
        <v>29</v>
      </c>
      <c r="E17" s="215"/>
      <c r="F17" s="216"/>
      <c r="G17" s="214" t="s">
        <v>74</v>
      </c>
      <c r="H17" s="215"/>
      <c r="I17" s="216"/>
      <c r="J17" s="214" t="s">
        <v>44</v>
      </c>
      <c r="K17" s="215"/>
      <c r="L17" s="216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3">
      <selection activeCell="C33" sqref="C33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151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9" t="s">
        <v>116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188" t="s">
        <v>84</v>
      </c>
      <c r="S8" s="8"/>
    </row>
    <row r="9" spans="1:19" ht="19.5" customHeight="1">
      <c r="A9" s="4" t="s">
        <v>4</v>
      </c>
      <c r="B9" s="192" t="s">
        <v>236</v>
      </c>
      <c r="C9" s="189" t="s">
        <v>71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52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191</v>
      </c>
      <c r="C13" s="117" t="s">
        <v>197</v>
      </c>
      <c r="D13" s="118">
        <v>9</v>
      </c>
      <c r="E13" s="119" t="s">
        <v>22</v>
      </c>
      <c r="F13" s="120">
        <v>21</v>
      </c>
      <c r="G13" s="118">
        <v>16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25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/>
    </row>
    <row r="14" spans="1:19" ht="30" customHeight="1">
      <c r="A14" s="50" t="s">
        <v>35</v>
      </c>
      <c r="B14" s="116" t="s">
        <v>192</v>
      </c>
      <c r="C14" s="117" t="s">
        <v>200</v>
      </c>
      <c r="D14" s="127">
        <v>21</v>
      </c>
      <c r="E14" s="128" t="s">
        <v>22</v>
      </c>
      <c r="F14" s="129">
        <v>17</v>
      </c>
      <c r="G14" s="127">
        <v>16</v>
      </c>
      <c r="H14" s="128" t="s">
        <v>22</v>
      </c>
      <c r="I14" s="129">
        <v>21</v>
      </c>
      <c r="J14" s="127">
        <v>21</v>
      </c>
      <c r="K14" s="128" t="s">
        <v>22</v>
      </c>
      <c r="L14" s="129">
        <v>11</v>
      </c>
      <c r="M14" s="121">
        <f t="shared" si="0"/>
        <v>58</v>
      </c>
      <c r="N14" s="122">
        <f t="shared" si="1"/>
        <v>49</v>
      </c>
      <c r="O14" s="123">
        <f t="shared" si="2"/>
        <v>2</v>
      </c>
      <c r="P14" s="124">
        <f t="shared" si="3"/>
        <v>1</v>
      </c>
      <c r="Q14" s="130">
        <f aca="true" t="shared" si="4" ref="Q14:R19">IF(O14=2,1,0)</f>
        <v>1</v>
      </c>
      <c r="R14" s="126">
        <f t="shared" si="4"/>
        <v>0</v>
      </c>
      <c r="S14" s="21"/>
    </row>
    <row r="15" spans="1:19" ht="30" customHeight="1">
      <c r="A15" s="50" t="s">
        <v>34</v>
      </c>
      <c r="B15" s="116" t="s">
        <v>141</v>
      </c>
      <c r="C15" s="117" t="s">
        <v>199</v>
      </c>
      <c r="D15" s="127">
        <v>16</v>
      </c>
      <c r="E15" s="128" t="s">
        <v>22</v>
      </c>
      <c r="F15" s="129">
        <v>21</v>
      </c>
      <c r="G15" s="127">
        <v>19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35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/>
    </row>
    <row r="16" spans="1:19" ht="30" customHeight="1">
      <c r="A16" s="50" t="s">
        <v>37</v>
      </c>
      <c r="B16" s="131" t="s">
        <v>126</v>
      </c>
      <c r="C16" s="131" t="s">
        <v>154</v>
      </c>
      <c r="D16" s="127">
        <v>21</v>
      </c>
      <c r="E16" s="128" t="s">
        <v>22</v>
      </c>
      <c r="F16" s="129">
        <v>17</v>
      </c>
      <c r="G16" s="127">
        <v>21</v>
      </c>
      <c r="H16" s="128" t="s">
        <v>22</v>
      </c>
      <c r="I16" s="129">
        <v>11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28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/>
    </row>
    <row r="17" spans="1:19" ht="30" customHeight="1">
      <c r="A17" s="50" t="s">
        <v>38</v>
      </c>
      <c r="B17" s="131" t="s">
        <v>143</v>
      </c>
      <c r="C17" s="131" t="s">
        <v>96</v>
      </c>
      <c r="D17" s="127">
        <v>21</v>
      </c>
      <c r="E17" s="128" t="s">
        <v>22</v>
      </c>
      <c r="F17" s="129">
        <v>12</v>
      </c>
      <c r="G17" s="127">
        <v>21</v>
      </c>
      <c r="H17" s="128" t="s">
        <v>22</v>
      </c>
      <c r="I17" s="129">
        <v>18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30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/>
    </row>
    <row r="18" spans="1:19" ht="30" customHeight="1">
      <c r="A18" s="50" t="s">
        <v>39</v>
      </c>
      <c r="B18" s="131" t="s">
        <v>193</v>
      </c>
      <c r="C18" s="131" t="s">
        <v>198</v>
      </c>
      <c r="D18" s="127">
        <v>21</v>
      </c>
      <c r="E18" s="128" t="s">
        <v>22</v>
      </c>
      <c r="F18" s="129">
        <v>7</v>
      </c>
      <c r="G18" s="127">
        <v>21</v>
      </c>
      <c r="H18" s="128" t="s">
        <v>22</v>
      </c>
      <c r="I18" s="129">
        <v>11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18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/>
    </row>
    <row r="19" spans="1:19" ht="30" customHeight="1" thickBot="1">
      <c r="A19" s="50" t="s">
        <v>40</v>
      </c>
      <c r="B19" s="131" t="s">
        <v>130</v>
      </c>
      <c r="C19" s="131" t="s">
        <v>155</v>
      </c>
      <c r="D19" s="127">
        <v>21</v>
      </c>
      <c r="E19" s="128" t="s">
        <v>22</v>
      </c>
      <c r="F19" s="129">
        <v>8</v>
      </c>
      <c r="G19" s="127">
        <v>21</v>
      </c>
      <c r="H19" s="128" t="s">
        <v>22</v>
      </c>
      <c r="I19" s="129">
        <v>6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14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/>
    </row>
    <row r="20" spans="1:19" ht="34.5" customHeight="1" thickBot="1">
      <c r="A20" s="115" t="s">
        <v>10</v>
      </c>
      <c r="B20" s="209" t="s">
        <v>116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286</v>
      </c>
      <c r="N20" s="134">
        <f t="shared" si="5"/>
        <v>223</v>
      </c>
      <c r="O20" s="135">
        <f t="shared" si="5"/>
        <v>10</v>
      </c>
      <c r="P20" s="136">
        <f t="shared" si="5"/>
        <v>5</v>
      </c>
      <c r="Q20" s="135">
        <f t="shared" si="5"/>
        <v>5</v>
      </c>
      <c r="R20" s="137">
        <f t="shared" si="5"/>
        <v>2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10" sqref="C10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151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9" t="s">
        <v>70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188" t="s">
        <v>84</v>
      </c>
      <c r="S8" s="8"/>
    </row>
    <row r="9" spans="1:19" ht="19.5" customHeight="1">
      <c r="A9" s="4" t="s">
        <v>4</v>
      </c>
      <c r="B9" s="9"/>
      <c r="C9" s="189" t="s">
        <v>71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52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103</v>
      </c>
      <c r="C13" s="117" t="s">
        <v>197</v>
      </c>
      <c r="D13" s="118">
        <v>22</v>
      </c>
      <c r="E13" s="119" t="s">
        <v>22</v>
      </c>
      <c r="F13" s="120">
        <v>20</v>
      </c>
      <c r="G13" s="118">
        <v>21</v>
      </c>
      <c r="H13" s="119" t="s">
        <v>22</v>
      </c>
      <c r="I13" s="120">
        <v>16</v>
      </c>
      <c r="J13" s="118"/>
      <c r="K13" s="119" t="s">
        <v>22</v>
      </c>
      <c r="L13" s="120"/>
      <c r="M13" s="121">
        <f>D13+G13+J13</f>
        <v>43</v>
      </c>
      <c r="N13" s="122">
        <f aca="true" t="shared" si="0" ref="N13:N19">F13+I13+L13</f>
        <v>36</v>
      </c>
      <c r="O13" s="123">
        <f aca="true" t="shared" si="1" ref="O13:O18">IF(D13&gt;F13,1,0)+IF(G13&gt;I13,1,0)+IF(J13&gt;L13,1,0)</f>
        <v>2</v>
      </c>
      <c r="P13" s="124">
        <f aca="true" t="shared" si="2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/>
    </row>
    <row r="14" spans="1:19" ht="30" customHeight="1">
      <c r="A14" s="50" t="s">
        <v>35</v>
      </c>
      <c r="B14" s="116" t="s">
        <v>105</v>
      </c>
      <c r="C14" s="117" t="s">
        <v>221</v>
      </c>
      <c r="D14" s="127">
        <v>13</v>
      </c>
      <c r="E14" s="128" t="s">
        <v>22</v>
      </c>
      <c r="F14" s="129">
        <v>21</v>
      </c>
      <c r="G14" s="127">
        <v>15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v>0</v>
      </c>
      <c r="N14" s="122">
        <f t="shared" si="0"/>
        <v>42</v>
      </c>
      <c r="O14" s="123">
        <f t="shared" si="1"/>
        <v>0</v>
      </c>
      <c r="P14" s="124">
        <f t="shared" si="2"/>
        <v>2</v>
      </c>
      <c r="Q14" s="130">
        <f aca="true" t="shared" si="3" ref="Q14:R19">IF(O14=2,1,0)</f>
        <v>0</v>
      </c>
      <c r="R14" s="126">
        <f t="shared" si="3"/>
        <v>1</v>
      </c>
      <c r="S14" s="21"/>
    </row>
    <row r="15" spans="1:19" ht="30" customHeight="1">
      <c r="A15" s="50" t="s">
        <v>34</v>
      </c>
      <c r="B15" s="116" t="s">
        <v>107</v>
      </c>
      <c r="C15" s="117" t="s">
        <v>199</v>
      </c>
      <c r="D15" s="127">
        <v>21</v>
      </c>
      <c r="E15" s="128" t="s">
        <v>22</v>
      </c>
      <c r="F15" s="129">
        <v>15</v>
      </c>
      <c r="G15" s="127">
        <v>21</v>
      </c>
      <c r="H15" s="128" t="s">
        <v>22</v>
      </c>
      <c r="I15" s="129">
        <v>19</v>
      </c>
      <c r="J15" s="127"/>
      <c r="K15" s="128" t="s">
        <v>22</v>
      </c>
      <c r="L15" s="129"/>
      <c r="M15" s="121">
        <f>D15+G15+J15</f>
        <v>42</v>
      </c>
      <c r="N15" s="122">
        <f t="shared" si="0"/>
        <v>34</v>
      </c>
      <c r="O15" s="123">
        <f>IF(D15&gt;F15,1,0)+IF(G15&gt;I15,1,0)+IF(J15&gt;L15,1,0)</f>
        <v>2</v>
      </c>
      <c r="P15" s="124">
        <f t="shared" si="2"/>
        <v>0</v>
      </c>
      <c r="Q15" s="130">
        <f t="shared" si="3"/>
        <v>1</v>
      </c>
      <c r="R15" s="126">
        <f t="shared" si="3"/>
        <v>0</v>
      </c>
      <c r="S15" s="21"/>
    </row>
    <row r="16" spans="1:19" ht="30" customHeight="1">
      <c r="A16" s="50" t="s">
        <v>37</v>
      </c>
      <c r="B16" s="131" t="s">
        <v>225</v>
      </c>
      <c r="C16" s="131" t="s">
        <v>96</v>
      </c>
      <c r="D16" s="127">
        <v>5</v>
      </c>
      <c r="E16" s="128" t="s">
        <v>22</v>
      </c>
      <c r="F16" s="129">
        <v>21</v>
      </c>
      <c r="G16" s="127">
        <v>12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>D16+G16+J16</f>
        <v>17</v>
      </c>
      <c r="N16" s="122">
        <f t="shared" si="0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3"/>
        <v>0</v>
      </c>
      <c r="R16" s="126">
        <f t="shared" si="3"/>
        <v>1</v>
      </c>
      <c r="S16" s="21"/>
    </row>
    <row r="17" spans="1:19" ht="30" customHeight="1">
      <c r="A17" s="50" t="s">
        <v>38</v>
      </c>
      <c r="B17" s="131" t="s">
        <v>111</v>
      </c>
      <c r="C17" s="131" t="s">
        <v>220</v>
      </c>
      <c r="D17" s="127">
        <v>21</v>
      </c>
      <c r="E17" s="128" t="s">
        <v>22</v>
      </c>
      <c r="F17" s="129">
        <v>9</v>
      </c>
      <c r="G17" s="127">
        <v>21</v>
      </c>
      <c r="H17" s="128" t="s">
        <v>22</v>
      </c>
      <c r="I17" s="129">
        <v>15</v>
      </c>
      <c r="J17" s="127"/>
      <c r="K17" s="128" t="s">
        <v>22</v>
      </c>
      <c r="L17" s="129"/>
      <c r="M17" s="121">
        <f>D17+G17+J17</f>
        <v>42</v>
      </c>
      <c r="N17" s="122">
        <f t="shared" si="0"/>
        <v>24</v>
      </c>
      <c r="O17" s="123">
        <f t="shared" si="1"/>
        <v>2</v>
      </c>
      <c r="P17" s="124">
        <f t="shared" si="2"/>
        <v>0</v>
      </c>
      <c r="Q17" s="130">
        <f t="shared" si="3"/>
        <v>1</v>
      </c>
      <c r="R17" s="126">
        <f t="shared" si="3"/>
        <v>0</v>
      </c>
      <c r="S17" s="21"/>
    </row>
    <row r="18" spans="1:19" ht="30" customHeight="1">
      <c r="A18" s="50" t="s">
        <v>39</v>
      </c>
      <c r="B18" s="131" t="s">
        <v>112</v>
      </c>
      <c r="C18" s="131" t="s">
        <v>198</v>
      </c>
      <c r="D18" s="127">
        <v>21</v>
      </c>
      <c r="E18" s="128" t="s">
        <v>22</v>
      </c>
      <c r="F18" s="129">
        <v>8</v>
      </c>
      <c r="G18" s="127">
        <v>21</v>
      </c>
      <c r="H18" s="128" t="s">
        <v>22</v>
      </c>
      <c r="I18" s="129">
        <v>11</v>
      </c>
      <c r="J18" s="127"/>
      <c r="K18" s="128" t="s">
        <v>22</v>
      </c>
      <c r="L18" s="129"/>
      <c r="M18" s="121">
        <f>D18+G18+J18</f>
        <v>42</v>
      </c>
      <c r="N18" s="122">
        <f t="shared" si="0"/>
        <v>19</v>
      </c>
      <c r="O18" s="123">
        <f t="shared" si="1"/>
        <v>2</v>
      </c>
      <c r="P18" s="124">
        <f t="shared" si="2"/>
        <v>0</v>
      </c>
      <c r="Q18" s="130">
        <f t="shared" si="3"/>
        <v>1</v>
      </c>
      <c r="R18" s="126">
        <f t="shared" si="3"/>
        <v>0</v>
      </c>
      <c r="S18" s="21"/>
    </row>
    <row r="19" spans="1:19" ht="30" customHeight="1" thickBot="1">
      <c r="A19" s="50" t="s">
        <v>40</v>
      </c>
      <c r="B19" s="131" t="s">
        <v>186</v>
      </c>
      <c r="C19" s="131" t="s">
        <v>100</v>
      </c>
      <c r="D19" s="127">
        <v>21</v>
      </c>
      <c r="E19" s="128" t="s">
        <v>22</v>
      </c>
      <c r="F19" s="129">
        <v>16</v>
      </c>
      <c r="G19" s="127">
        <v>21</v>
      </c>
      <c r="H19" s="128" t="s">
        <v>22</v>
      </c>
      <c r="I19" s="129">
        <v>19</v>
      </c>
      <c r="J19" s="127"/>
      <c r="K19" s="128" t="s">
        <v>22</v>
      </c>
      <c r="L19" s="129"/>
      <c r="M19" s="121">
        <f>D19+G19+J19</f>
        <v>42</v>
      </c>
      <c r="N19" s="122">
        <f t="shared" si="0"/>
        <v>35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3"/>
        <v>1</v>
      </c>
      <c r="R19" s="126">
        <f t="shared" si="3"/>
        <v>0</v>
      </c>
      <c r="S19" s="22"/>
    </row>
    <row r="20" spans="1:19" ht="34.5" customHeight="1" thickBot="1">
      <c r="A20" s="115" t="s">
        <v>10</v>
      </c>
      <c r="B20" s="209" t="str">
        <f>IF(Q20&gt;R20,C8,IF(R20&gt;Q20,C9,"remíza"))</f>
        <v>Severní Čechy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4" ref="M20:R20">SUM(M11:M19)</f>
        <v>228</v>
      </c>
      <c r="N20" s="134">
        <f t="shared" si="4"/>
        <v>232</v>
      </c>
      <c r="O20" s="135">
        <f t="shared" si="4"/>
        <v>10</v>
      </c>
      <c r="P20" s="136">
        <f t="shared" si="4"/>
        <v>4</v>
      </c>
      <c r="Q20" s="135">
        <f t="shared" si="4"/>
        <v>5</v>
      </c>
      <c r="R20" s="137">
        <f t="shared" si="4"/>
        <v>2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10" sqref="C10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151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216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188" t="s">
        <v>84</v>
      </c>
      <c r="S8" s="8"/>
    </row>
    <row r="9" spans="1:19" ht="19.5" customHeight="1">
      <c r="A9" s="4" t="s">
        <v>4</v>
      </c>
      <c r="B9" s="9"/>
      <c r="C9" s="77" t="s">
        <v>116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52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103</v>
      </c>
      <c r="C13" s="117" t="s">
        <v>238</v>
      </c>
      <c r="D13" s="118">
        <v>21</v>
      </c>
      <c r="E13" s="119" t="s">
        <v>22</v>
      </c>
      <c r="F13" s="120">
        <v>17</v>
      </c>
      <c r="G13" s="118">
        <v>21</v>
      </c>
      <c r="H13" s="119" t="s">
        <v>22</v>
      </c>
      <c r="I13" s="120">
        <v>14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31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/>
    </row>
    <row r="14" spans="1:19" ht="30" customHeight="1">
      <c r="A14" s="50" t="s">
        <v>35</v>
      </c>
      <c r="B14" s="116" t="s">
        <v>105</v>
      </c>
      <c r="C14" s="117" t="s">
        <v>239</v>
      </c>
      <c r="D14" s="127">
        <v>21</v>
      </c>
      <c r="E14" s="128" t="s">
        <v>22</v>
      </c>
      <c r="F14" s="129">
        <v>9</v>
      </c>
      <c r="G14" s="127">
        <v>23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44</v>
      </c>
      <c r="N14" s="122">
        <f t="shared" si="1"/>
        <v>30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/>
    </row>
    <row r="15" spans="1:19" ht="30" customHeight="1">
      <c r="A15" s="50" t="s">
        <v>34</v>
      </c>
      <c r="B15" s="116" t="s">
        <v>107</v>
      </c>
      <c r="C15" s="117" t="s">
        <v>141</v>
      </c>
      <c r="D15" s="127">
        <v>16</v>
      </c>
      <c r="E15" s="128" t="s">
        <v>22</v>
      </c>
      <c r="F15" s="129">
        <v>21</v>
      </c>
      <c r="G15" s="127">
        <v>21</v>
      </c>
      <c r="H15" s="128" t="s">
        <v>22</v>
      </c>
      <c r="I15" s="129">
        <v>13</v>
      </c>
      <c r="J15" s="127">
        <v>18</v>
      </c>
      <c r="K15" s="128" t="s">
        <v>22</v>
      </c>
      <c r="L15" s="129">
        <v>21</v>
      </c>
      <c r="M15" s="121">
        <f t="shared" si="0"/>
        <v>55</v>
      </c>
      <c r="N15" s="122">
        <f t="shared" si="1"/>
        <v>55</v>
      </c>
      <c r="O15" s="123">
        <f>IF(D15&gt;F15,1,0)+IF(G15&gt;I15,1,0)+IF(J15&gt;L15,1,0)</f>
        <v>1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/>
    </row>
    <row r="16" spans="1:19" ht="30" customHeight="1">
      <c r="A16" s="50" t="s">
        <v>37</v>
      </c>
      <c r="B16" s="131" t="s">
        <v>225</v>
      </c>
      <c r="C16" s="131" t="s">
        <v>237</v>
      </c>
      <c r="D16" s="127">
        <v>14</v>
      </c>
      <c r="E16" s="128" t="s">
        <v>22</v>
      </c>
      <c r="F16" s="129">
        <v>21</v>
      </c>
      <c r="G16" s="127">
        <v>10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24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/>
    </row>
    <row r="17" spans="1:19" ht="30" customHeight="1">
      <c r="A17" s="50" t="s">
        <v>38</v>
      </c>
      <c r="B17" s="131" t="s">
        <v>111</v>
      </c>
      <c r="C17" s="131" t="s">
        <v>143</v>
      </c>
      <c r="D17" s="127">
        <v>14</v>
      </c>
      <c r="E17" s="128" t="s">
        <v>22</v>
      </c>
      <c r="F17" s="129">
        <v>21</v>
      </c>
      <c r="G17" s="127">
        <v>14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28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/>
    </row>
    <row r="18" spans="1:19" ht="30" customHeight="1">
      <c r="A18" s="50" t="s">
        <v>39</v>
      </c>
      <c r="B18" s="131" t="s">
        <v>244</v>
      </c>
      <c r="C18" s="131" t="s">
        <v>193</v>
      </c>
      <c r="D18" s="127">
        <v>21</v>
      </c>
      <c r="E18" s="128" t="s">
        <v>22</v>
      </c>
      <c r="F18" s="129">
        <v>12</v>
      </c>
      <c r="G18" s="127">
        <v>21</v>
      </c>
      <c r="H18" s="128" t="s">
        <v>22</v>
      </c>
      <c r="I18" s="129">
        <v>8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20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/>
    </row>
    <row r="19" spans="1:19" ht="30" customHeight="1" thickBot="1">
      <c r="A19" s="50" t="s">
        <v>40</v>
      </c>
      <c r="B19" s="131" t="s">
        <v>114</v>
      </c>
      <c r="C19" s="131" t="s">
        <v>128</v>
      </c>
      <c r="D19" s="127">
        <v>21</v>
      </c>
      <c r="E19" s="128" t="s">
        <v>22</v>
      </c>
      <c r="F19" s="129">
        <v>9</v>
      </c>
      <c r="G19" s="127">
        <v>21</v>
      </c>
      <c r="H19" s="128" t="s">
        <v>22</v>
      </c>
      <c r="I19" s="129">
        <v>12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21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/>
    </row>
    <row r="20" spans="1:19" ht="34.5" customHeight="1" thickBot="1">
      <c r="A20" s="115" t="s">
        <v>10</v>
      </c>
      <c r="B20" s="209" t="str">
        <f>IF(Q20&gt;R20,C8,IF(R20&gt;Q20,C9,"remíza"))</f>
        <v>Severní Čechy 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277</v>
      </c>
      <c r="N20" s="134">
        <f t="shared" si="5"/>
        <v>241</v>
      </c>
      <c r="O20" s="135">
        <f t="shared" si="5"/>
        <v>9</v>
      </c>
      <c r="P20" s="136">
        <f t="shared" si="5"/>
        <v>6</v>
      </c>
      <c r="Q20" s="135">
        <f t="shared" si="5"/>
        <v>4</v>
      </c>
      <c r="R20" s="137">
        <f t="shared" si="5"/>
        <v>3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V12" sqref="V12:V14"/>
    </sheetView>
  </sheetViews>
  <sheetFormatPr defaultColWidth="8.87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2" max="23" width="8.87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254</v>
      </c>
      <c r="C3" s="114"/>
      <c r="D3" s="40"/>
      <c r="E3" s="40"/>
      <c r="F3" s="39"/>
      <c r="G3" s="39"/>
      <c r="H3" s="39"/>
      <c r="I3" s="40"/>
      <c r="J3" s="40"/>
      <c r="K3" s="40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36</v>
      </c>
      <c r="D5" s="236">
        <v>1</v>
      </c>
      <c r="E5" s="237"/>
      <c r="F5" s="238"/>
      <c r="G5" s="239">
        <v>2</v>
      </c>
      <c r="H5" s="237"/>
      <c r="I5" s="238"/>
      <c r="J5" s="239">
        <v>3</v>
      </c>
      <c r="K5" s="237"/>
      <c r="L5" s="238"/>
      <c r="M5" s="240" t="s">
        <v>32</v>
      </c>
      <c r="N5" s="241"/>
      <c r="O5" s="242"/>
      <c r="P5" s="241" t="s">
        <v>30</v>
      </c>
      <c r="Q5" s="241"/>
      <c r="R5" s="242"/>
      <c r="S5" s="243" t="s">
        <v>31</v>
      </c>
      <c r="T5" s="241"/>
      <c r="U5" s="242"/>
      <c r="V5" s="43" t="s">
        <v>23</v>
      </c>
      <c r="W5" s="44" t="s">
        <v>24</v>
      </c>
    </row>
    <row r="6" spans="1:25" ht="19.5" customHeight="1">
      <c r="A6" s="3"/>
      <c r="B6" s="217">
        <v>1</v>
      </c>
      <c r="C6" s="45"/>
      <c r="D6" s="94"/>
      <c r="E6" s="95"/>
      <c r="F6" s="96"/>
      <c r="G6" s="85">
        <f>'A_1-2'!Q20</f>
        <v>6</v>
      </c>
      <c r="H6" s="86" t="s">
        <v>22</v>
      </c>
      <c r="I6" s="55">
        <f>'A_1-2'!R20</f>
        <v>1</v>
      </c>
      <c r="J6" s="85">
        <f>'A_3-1'!R20</f>
        <v>7</v>
      </c>
      <c r="K6" s="86" t="s">
        <v>22</v>
      </c>
      <c r="L6" s="55">
        <f>'A_3-1'!Q20</f>
        <v>0</v>
      </c>
      <c r="M6" s="80"/>
      <c r="N6" s="59"/>
      <c r="O6" s="74"/>
      <c r="P6" s="60"/>
      <c r="Q6" s="59"/>
      <c r="R6" s="61"/>
      <c r="S6" s="58">
        <f>G6+J6</f>
        <v>13</v>
      </c>
      <c r="T6" s="62" t="s">
        <v>22</v>
      </c>
      <c r="U6" s="74">
        <f>I6+L6</f>
        <v>1</v>
      </c>
      <c r="V6" s="220">
        <v>2</v>
      </c>
      <c r="W6" s="232" t="s">
        <v>55</v>
      </c>
      <c r="X6" s="3"/>
      <c r="Y6" s="3"/>
    </row>
    <row r="7" spans="1:25" ht="19.5" customHeight="1">
      <c r="A7" s="3"/>
      <c r="B7" s="218"/>
      <c r="C7" s="46" t="s">
        <v>65</v>
      </c>
      <c r="D7" s="97"/>
      <c r="E7" s="98"/>
      <c r="F7" s="99"/>
      <c r="G7" s="88">
        <f>'A_1-2'!O20</f>
        <v>12</v>
      </c>
      <c r="H7" s="89" t="s">
        <v>22</v>
      </c>
      <c r="I7" s="56">
        <f>'A_1-2'!P20</f>
        <v>2</v>
      </c>
      <c r="J7" s="88">
        <f>'A_3-1'!P20</f>
        <v>14</v>
      </c>
      <c r="K7" s="89" t="s">
        <v>22</v>
      </c>
      <c r="L7" s="56">
        <f>'A_3-1'!O20</f>
        <v>1</v>
      </c>
      <c r="M7" s="76"/>
      <c r="N7" s="63"/>
      <c r="O7" s="66"/>
      <c r="P7" s="64">
        <f>G7+J7</f>
        <v>26</v>
      </c>
      <c r="Q7" s="65" t="s">
        <v>22</v>
      </c>
      <c r="R7" s="66">
        <f>I7+L7</f>
        <v>3</v>
      </c>
      <c r="S7" s="67"/>
      <c r="T7" s="68"/>
      <c r="U7" s="110"/>
      <c r="V7" s="221"/>
      <c r="W7" s="233"/>
      <c r="X7" s="3"/>
      <c r="Y7" s="3"/>
    </row>
    <row r="8" spans="1:25" ht="19.5" customHeight="1" thickBot="1">
      <c r="A8" s="3"/>
      <c r="B8" s="219"/>
      <c r="C8" s="47"/>
      <c r="D8" s="100"/>
      <c r="E8" s="101"/>
      <c r="F8" s="102"/>
      <c r="G8" s="91">
        <f>'A_1-2'!M20</f>
        <v>286</v>
      </c>
      <c r="H8" s="92" t="s">
        <v>22</v>
      </c>
      <c r="I8" s="57">
        <f>'A_1-2'!N20</f>
        <v>183</v>
      </c>
      <c r="J8" s="91">
        <f>'A_3-1'!N20</f>
        <v>312</v>
      </c>
      <c r="K8" s="92" t="s">
        <v>22</v>
      </c>
      <c r="L8" s="57">
        <f>'A_3-1'!M20</f>
        <v>136</v>
      </c>
      <c r="M8" s="81">
        <f>G8+J8</f>
        <v>598</v>
      </c>
      <c r="N8" s="75" t="s">
        <v>22</v>
      </c>
      <c r="O8" s="103">
        <f>I8+L8</f>
        <v>319</v>
      </c>
      <c r="P8" s="69"/>
      <c r="Q8" s="70"/>
      <c r="R8" s="71"/>
      <c r="S8" s="72"/>
      <c r="T8" s="73"/>
      <c r="U8" s="111"/>
      <c r="V8" s="222"/>
      <c r="W8" s="234"/>
      <c r="X8" s="3"/>
      <c r="Y8" s="3"/>
    </row>
    <row r="9" spans="1:25" ht="19.5" customHeight="1">
      <c r="A9" s="3"/>
      <c r="B9" s="217">
        <v>2</v>
      </c>
      <c r="C9" s="45"/>
      <c r="D9" s="104">
        <f>I6</f>
        <v>1</v>
      </c>
      <c r="E9" s="86" t="s">
        <v>22</v>
      </c>
      <c r="F9" s="87">
        <f>G6</f>
        <v>6</v>
      </c>
      <c r="G9" s="105"/>
      <c r="H9" s="95"/>
      <c r="I9" s="96"/>
      <c r="J9" s="85">
        <f>'A_2-3'!Q20</f>
        <v>3</v>
      </c>
      <c r="K9" s="86" t="s">
        <v>22</v>
      </c>
      <c r="L9" s="55">
        <f>'A_2-3'!R20</f>
        <v>4</v>
      </c>
      <c r="M9" s="80"/>
      <c r="N9" s="59"/>
      <c r="O9" s="74"/>
      <c r="P9" s="60"/>
      <c r="Q9" s="59"/>
      <c r="R9" s="61"/>
      <c r="S9" s="58">
        <f>D9+J9</f>
        <v>4</v>
      </c>
      <c r="T9" s="62" t="s">
        <v>22</v>
      </c>
      <c r="U9" s="74">
        <f>F9+L9</f>
        <v>10</v>
      </c>
      <c r="V9" s="220">
        <v>0</v>
      </c>
      <c r="W9" s="232" t="s">
        <v>57</v>
      </c>
      <c r="X9" s="3"/>
      <c r="Y9" s="3"/>
    </row>
    <row r="10" spans="1:25" ht="19.5" customHeight="1">
      <c r="A10" s="3"/>
      <c r="B10" s="218"/>
      <c r="C10" s="46" t="s">
        <v>70</v>
      </c>
      <c r="D10" s="106">
        <f>I7</f>
        <v>2</v>
      </c>
      <c r="E10" s="89" t="s">
        <v>22</v>
      </c>
      <c r="F10" s="90">
        <f>G7</f>
        <v>12</v>
      </c>
      <c r="G10" s="107"/>
      <c r="H10" s="98"/>
      <c r="I10" s="99"/>
      <c r="J10" s="88">
        <f>'A_2-3'!O20</f>
        <v>8</v>
      </c>
      <c r="K10" s="89" t="s">
        <v>22</v>
      </c>
      <c r="L10" s="56">
        <f>'A_2-3'!P20</f>
        <v>9</v>
      </c>
      <c r="M10" s="76"/>
      <c r="N10" s="63"/>
      <c r="O10" s="66"/>
      <c r="P10" s="64">
        <f>D10+J10</f>
        <v>10</v>
      </c>
      <c r="Q10" s="65" t="s">
        <v>22</v>
      </c>
      <c r="R10" s="66">
        <f>F10+L10</f>
        <v>21</v>
      </c>
      <c r="S10" s="67"/>
      <c r="T10" s="68"/>
      <c r="U10" s="110"/>
      <c r="V10" s="221"/>
      <c r="W10" s="233"/>
      <c r="X10" s="3"/>
      <c r="Y10" s="3"/>
    </row>
    <row r="11" spans="1:28" ht="19.5" customHeight="1" thickBot="1">
      <c r="A11" s="3"/>
      <c r="B11" s="219"/>
      <c r="C11" s="47"/>
      <c r="D11" s="108">
        <f>I8</f>
        <v>183</v>
      </c>
      <c r="E11" s="92" t="s">
        <v>22</v>
      </c>
      <c r="F11" s="93">
        <f>G8</f>
        <v>286</v>
      </c>
      <c r="G11" s="109"/>
      <c r="H11" s="101"/>
      <c r="I11" s="102"/>
      <c r="J11" s="91">
        <f>'A_2-3'!M20</f>
        <v>322</v>
      </c>
      <c r="K11" s="92" t="s">
        <v>22</v>
      </c>
      <c r="L11" s="57">
        <f>'A_2-3'!N20</f>
        <v>314</v>
      </c>
      <c r="M11" s="81">
        <f>D11+J11</f>
        <v>505</v>
      </c>
      <c r="N11" s="75" t="s">
        <v>22</v>
      </c>
      <c r="O11" s="103">
        <f>F11+L11</f>
        <v>600</v>
      </c>
      <c r="P11" s="69"/>
      <c r="Q11" s="70"/>
      <c r="R11" s="71"/>
      <c r="S11" s="72"/>
      <c r="T11" s="73"/>
      <c r="U11" s="111"/>
      <c r="V11" s="222"/>
      <c r="W11" s="234"/>
      <c r="X11" s="3"/>
      <c r="Y11" s="3"/>
      <c r="AA11" s="49"/>
      <c r="AB11" s="49"/>
    </row>
    <row r="12" spans="1:28" ht="19.5" customHeight="1">
      <c r="A12" s="3"/>
      <c r="B12" s="217">
        <v>3</v>
      </c>
      <c r="C12" s="45"/>
      <c r="D12" s="104">
        <f>L6</f>
        <v>0</v>
      </c>
      <c r="E12" s="86" t="s">
        <v>22</v>
      </c>
      <c r="F12" s="55">
        <f>J6</f>
        <v>7</v>
      </c>
      <c r="G12" s="85">
        <f>L9</f>
        <v>4</v>
      </c>
      <c r="H12" s="86" t="s">
        <v>22</v>
      </c>
      <c r="I12" s="87">
        <f>J9</f>
        <v>3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4</v>
      </c>
      <c r="T12" s="62" t="s">
        <v>22</v>
      </c>
      <c r="U12" s="74">
        <f>F12+I12</f>
        <v>10</v>
      </c>
      <c r="V12" s="220">
        <v>1</v>
      </c>
      <c r="W12" s="223" t="s">
        <v>56</v>
      </c>
      <c r="X12" s="3"/>
      <c r="Y12" s="48"/>
      <c r="AA12" s="49"/>
      <c r="AB12" s="49"/>
    </row>
    <row r="13" spans="1:28" ht="19.5" customHeight="1">
      <c r="A13" s="3"/>
      <c r="B13" s="218"/>
      <c r="C13" s="46" t="s">
        <v>88</v>
      </c>
      <c r="D13" s="106">
        <f>L7</f>
        <v>1</v>
      </c>
      <c r="E13" s="89" t="s">
        <v>22</v>
      </c>
      <c r="F13" s="56">
        <f>J7</f>
        <v>14</v>
      </c>
      <c r="G13" s="88">
        <f>L10</f>
        <v>9</v>
      </c>
      <c r="H13" s="89" t="s">
        <v>22</v>
      </c>
      <c r="I13" s="90">
        <f>J10</f>
        <v>8</v>
      </c>
      <c r="J13" s="107"/>
      <c r="K13" s="98"/>
      <c r="L13" s="99"/>
      <c r="M13" s="76"/>
      <c r="N13" s="63"/>
      <c r="O13" s="66"/>
      <c r="P13" s="64">
        <f>D13+G13</f>
        <v>10</v>
      </c>
      <c r="Q13" s="65" t="s">
        <v>22</v>
      </c>
      <c r="R13" s="66">
        <f>F13+I13</f>
        <v>22</v>
      </c>
      <c r="S13" s="67"/>
      <c r="T13" s="68"/>
      <c r="U13" s="110"/>
      <c r="V13" s="221"/>
      <c r="W13" s="224"/>
      <c r="X13" s="3"/>
      <c r="Y13" s="48"/>
      <c r="AA13" s="49"/>
      <c r="AB13" s="49"/>
    </row>
    <row r="14" spans="1:28" ht="19.5" customHeight="1" thickBot="1">
      <c r="A14" s="3"/>
      <c r="B14" s="219"/>
      <c r="C14" s="47"/>
      <c r="D14" s="108">
        <f>L8</f>
        <v>136</v>
      </c>
      <c r="E14" s="92" t="s">
        <v>22</v>
      </c>
      <c r="F14" s="57">
        <f>J8</f>
        <v>312</v>
      </c>
      <c r="G14" s="91">
        <f>L11</f>
        <v>314</v>
      </c>
      <c r="H14" s="92" t="s">
        <v>22</v>
      </c>
      <c r="I14" s="93">
        <f>J11</f>
        <v>322</v>
      </c>
      <c r="J14" s="107"/>
      <c r="K14" s="98"/>
      <c r="L14" s="99"/>
      <c r="M14" s="81">
        <f>D14+G14</f>
        <v>450</v>
      </c>
      <c r="N14" s="75" t="s">
        <v>22</v>
      </c>
      <c r="O14" s="103">
        <f>F14+I14</f>
        <v>634</v>
      </c>
      <c r="P14" s="69"/>
      <c r="Q14" s="70"/>
      <c r="R14" s="71"/>
      <c r="S14" s="72"/>
      <c r="T14" s="73"/>
      <c r="U14" s="111"/>
      <c r="V14" s="222"/>
      <c r="W14" s="225"/>
      <c r="X14" s="3"/>
      <c r="Y14" s="48"/>
      <c r="AA14" s="49"/>
      <c r="AB14" s="49"/>
    </row>
    <row r="15" spans="1:30" ht="12.75">
      <c r="A15" s="3"/>
      <c r="C15" s="3"/>
      <c r="D15" s="226" t="s">
        <v>25</v>
      </c>
      <c r="E15" s="227"/>
      <c r="F15" s="228"/>
      <c r="G15" s="229" t="s">
        <v>26</v>
      </c>
      <c r="H15" s="230"/>
      <c r="I15" s="231"/>
      <c r="J15" s="229" t="s">
        <v>27</v>
      </c>
      <c r="K15" s="230"/>
      <c r="L15" s="231"/>
      <c r="M15" s="138">
        <f>SUM(M6:M14)</f>
        <v>1553</v>
      </c>
      <c r="N15" s="138"/>
      <c r="O15" s="139">
        <f>SUM(O6:O14)</f>
        <v>1553</v>
      </c>
      <c r="P15" s="138">
        <f>SUM(P6:P14)</f>
        <v>46</v>
      </c>
      <c r="Q15" s="138"/>
      <c r="R15" s="139">
        <f>SUM(R6:R14)</f>
        <v>46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211" t="s">
        <v>42</v>
      </c>
      <c r="E16" s="212"/>
      <c r="F16" s="213"/>
      <c r="G16" s="211" t="s">
        <v>45</v>
      </c>
      <c r="H16" s="212"/>
      <c r="I16" s="213"/>
      <c r="J16" s="211" t="s">
        <v>43</v>
      </c>
      <c r="K16" s="212"/>
      <c r="L16" s="213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214" t="s">
        <v>29</v>
      </c>
      <c r="E17" s="215"/>
      <c r="F17" s="216"/>
      <c r="G17" s="214" t="s">
        <v>46</v>
      </c>
      <c r="H17" s="215"/>
      <c r="I17" s="216"/>
      <c r="J17" s="214" t="s">
        <v>44</v>
      </c>
      <c r="K17" s="215"/>
      <c r="L17" s="216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G16:I16"/>
    <mergeCell ref="J16:L16"/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7:F17"/>
    <mergeCell ref="G17:I17"/>
    <mergeCell ref="J17:L17"/>
    <mergeCell ref="D15:F15"/>
    <mergeCell ref="G15:I15"/>
    <mergeCell ref="J15:L15"/>
    <mergeCell ref="D16:F16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AA16" sqref="AA16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151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90" t="s">
        <v>70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188" t="s">
        <v>84</v>
      </c>
      <c r="S8" s="8"/>
    </row>
    <row r="9" spans="1:19" ht="19.5" customHeight="1">
      <c r="A9" s="4" t="s">
        <v>4</v>
      </c>
      <c r="B9" s="191"/>
      <c r="C9" s="189" t="s">
        <v>67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51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103</v>
      </c>
      <c r="C13" s="117" t="s">
        <v>104</v>
      </c>
      <c r="D13" s="118">
        <v>19</v>
      </c>
      <c r="E13" s="119" t="s">
        <v>22</v>
      </c>
      <c r="F13" s="120">
        <v>21</v>
      </c>
      <c r="G13" s="118">
        <v>21</v>
      </c>
      <c r="H13" s="119" t="s">
        <v>22</v>
      </c>
      <c r="I13" s="120">
        <v>17</v>
      </c>
      <c r="J13" s="118">
        <v>21</v>
      </c>
      <c r="K13" s="119" t="s">
        <v>22</v>
      </c>
      <c r="L13" s="120">
        <v>19</v>
      </c>
      <c r="M13" s="121">
        <f aca="true" t="shared" si="0" ref="M13:M19">D13+G13+J13</f>
        <v>61</v>
      </c>
      <c r="N13" s="122">
        <f aca="true" t="shared" si="1" ref="N13:N19">F13+I13+L13</f>
        <v>57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1</v>
      </c>
      <c r="Q13" s="125">
        <f>IF(O13=2,1,0)</f>
        <v>1</v>
      </c>
      <c r="R13" s="126">
        <f>IF(P13=2,1,0)</f>
        <v>0</v>
      </c>
      <c r="S13" s="21"/>
    </row>
    <row r="14" spans="1:19" ht="30" customHeight="1">
      <c r="A14" s="50" t="s">
        <v>35</v>
      </c>
      <c r="B14" s="116" t="s">
        <v>105</v>
      </c>
      <c r="C14" s="117" t="s">
        <v>106</v>
      </c>
      <c r="D14" s="127">
        <v>21</v>
      </c>
      <c r="E14" s="128" t="s">
        <v>22</v>
      </c>
      <c r="F14" s="129">
        <v>14</v>
      </c>
      <c r="G14" s="127">
        <v>21</v>
      </c>
      <c r="H14" s="128" t="s">
        <v>22</v>
      </c>
      <c r="I14" s="129">
        <v>18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32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/>
    </row>
    <row r="15" spans="1:19" ht="30" customHeight="1">
      <c r="A15" s="50" t="s">
        <v>34</v>
      </c>
      <c r="B15" s="116" t="s">
        <v>107</v>
      </c>
      <c r="C15" s="117" t="s">
        <v>108</v>
      </c>
      <c r="D15" s="127">
        <v>21</v>
      </c>
      <c r="E15" s="128" t="s">
        <v>22</v>
      </c>
      <c r="F15" s="129">
        <v>13</v>
      </c>
      <c r="G15" s="127">
        <v>21</v>
      </c>
      <c r="H15" s="128" t="s">
        <v>22</v>
      </c>
      <c r="I15" s="129">
        <v>8</v>
      </c>
      <c r="J15" s="127"/>
      <c r="K15" s="128" t="s">
        <v>22</v>
      </c>
      <c r="L15" s="129"/>
      <c r="M15" s="121">
        <f t="shared" si="0"/>
        <v>42</v>
      </c>
      <c r="N15" s="122">
        <f t="shared" si="1"/>
        <v>21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/>
    </row>
    <row r="16" spans="1:19" ht="30" customHeight="1">
      <c r="A16" s="50" t="s">
        <v>37</v>
      </c>
      <c r="B16" s="131" t="s">
        <v>109</v>
      </c>
      <c r="C16" s="131" t="s">
        <v>110</v>
      </c>
      <c r="D16" s="127">
        <v>21</v>
      </c>
      <c r="E16" s="128" t="s">
        <v>22</v>
      </c>
      <c r="F16" s="129">
        <v>15</v>
      </c>
      <c r="G16" s="127">
        <v>17</v>
      </c>
      <c r="H16" s="128" t="s">
        <v>22</v>
      </c>
      <c r="I16" s="129">
        <v>21</v>
      </c>
      <c r="J16" s="127">
        <v>19</v>
      </c>
      <c r="K16" s="128" t="s">
        <v>22</v>
      </c>
      <c r="L16" s="129">
        <v>21</v>
      </c>
      <c r="M16" s="121">
        <f t="shared" si="0"/>
        <v>57</v>
      </c>
      <c r="N16" s="122">
        <f t="shared" si="1"/>
        <v>57</v>
      </c>
      <c r="O16" s="123">
        <f>IF(D16&gt;F16,1,0)+IF(G16&gt;I16,1,0)+IF(J16&gt;L16,1,0)</f>
        <v>1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/>
    </row>
    <row r="17" spans="1:19" ht="30" customHeight="1">
      <c r="A17" s="50" t="s">
        <v>38</v>
      </c>
      <c r="B17" s="131" t="s">
        <v>111</v>
      </c>
      <c r="C17" s="131" t="s">
        <v>190</v>
      </c>
      <c r="D17" s="127">
        <v>14</v>
      </c>
      <c r="E17" s="128" t="s">
        <v>22</v>
      </c>
      <c r="F17" s="129">
        <v>21</v>
      </c>
      <c r="G17" s="127">
        <v>15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29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/>
    </row>
    <row r="18" spans="1:19" ht="30" customHeight="1">
      <c r="A18" s="50" t="s">
        <v>39</v>
      </c>
      <c r="B18" s="131" t="s">
        <v>112</v>
      </c>
      <c r="C18" s="131" t="s">
        <v>113</v>
      </c>
      <c r="D18" s="127">
        <v>23</v>
      </c>
      <c r="E18" s="128" t="s">
        <v>22</v>
      </c>
      <c r="F18" s="129">
        <v>21</v>
      </c>
      <c r="G18" s="127">
        <v>17</v>
      </c>
      <c r="H18" s="128" t="s">
        <v>22</v>
      </c>
      <c r="I18" s="129">
        <v>21</v>
      </c>
      <c r="J18" s="127">
        <v>16</v>
      </c>
      <c r="K18" s="128" t="s">
        <v>22</v>
      </c>
      <c r="L18" s="129">
        <v>21</v>
      </c>
      <c r="M18" s="121">
        <f t="shared" si="0"/>
        <v>56</v>
      </c>
      <c r="N18" s="122">
        <f t="shared" si="1"/>
        <v>63</v>
      </c>
      <c r="O18" s="123">
        <f t="shared" si="2"/>
        <v>1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/>
    </row>
    <row r="19" spans="1:19" ht="30" customHeight="1" thickBot="1">
      <c r="A19" s="50" t="s">
        <v>40</v>
      </c>
      <c r="B19" s="131" t="s">
        <v>114</v>
      </c>
      <c r="C19" s="131" t="s">
        <v>115</v>
      </c>
      <c r="D19" s="127">
        <v>18</v>
      </c>
      <c r="E19" s="128" t="s">
        <v>22</v>
      </c>
      <c r="F19" s="129">
        <v>21</v>
      </c>
      <c r="G19" s="127">
        <v>17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35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/>
    </row>
    <row r="20" spans="1:19" ht="34.5" customHeight="1" thickBot="1">
      <c r="A20" s="115" t="s">
        <v>10</v>
      </c>
      <c r="B20" s="209" t="s">
        <v>88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322</v>
      </c>
      <c r="N20" s="134">
        <f t="shared" si="5"/>
        <v>314</v>
      </c>
      <c r="O20" s="135">
        <f t="shared" si="5"/>
        <v>8</v>
      </c>
      <c r="P20" s="136">
        <f t="shared" si="5"/>
        <v>9</v>
      </c>
      <c r="Q20" s="135">
        <f t="shared" si="5"/>
        <v>3</v>
      </c>
      <c r="R20" s="137">
        <f t="shared" si="5"/>
        <v>4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8" sqref="C8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151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9" t="s">
        <v>67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188" t="s">
        <v>84</v>
      </c>
      <c r="S8" s="8"/>
    </row>
    <row r="9" spans="1:19" ht="19.5" customHeight="1">
      <c r="A9" s="4" t="s">
        <v>4</v>
      </c>
      <c r="B9" s="191"/>
      <c r="C9" s="189" t="s">
        <v>65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51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156</v>
      </c>
      <c r="C13" s="116" t="s">
        <v>163</v>
      </c>
      <c r="D13" s="118">
        <v>13</v>
      </c>
      <c r="E13" s="119" t="s">
        <v>22</v>
      </c>
      <c r="F13" s="120">
        <v>21</v>
      </c>
      <c r="G13" s="118">
        <v>6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19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/>
    </row>
    <row r="14" spans="1:19" ht="30" customHeight="1">
      <c r="A14" s="50" t="s">
        <v>35</v>
      </c>
      <c r="B14" s="116" t="s">
        <v>157</v>
      </c>
      <c r="C14" s="117" t="s">
        <v>164</v>
      </c>
      <c r="D14" s="127">
        <v>9</v>
      </c>
      <c r="E14" s="128" t="s">
        <v>22</v>
      </c>
      <c r="F14" s="129">
        <v>21</v>
      </c>
      <c r="G14" s="127">
        <v>8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17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/>
    </row>
    <row r="15" spans="1:19" ht="30" customHeight="1">
      <c r="A15" s="50" t="s">
        <v>34</v>
      </c>
      <c r="B15" s="116" t="s">
        <v>158</v>
      </c>
      <c r="C15" s="117" t="s">
        <v>165</v>
      </c>
      <c r="D15" s="127">
        <v>21</v>
      </c>
      <c r="E15" s="128" t="s">
        <v>22</v>
      </c>
      <c r="F15" s="129">
        <v>18</v>
      </c>
      <c r="G15" s="127">
        <v>16</v>
      </c>
      <c r="H15" s="128" t="s">
        <v>22</v>
      </c>
      <c r="I15" s="129">
        <v>21</v>
      </c>
      <c r="J15" s="127">
        <v>10</v>
      </c>
      <c r="K15" s="128" t="s">
        <v>22</v>
      </c>
      <c r="L15" s="129">
        <v>21</v>
      </c>
      <c r="M15" s="121">
        <f t="shared" si="0"/>
        <v>47</v>
      </c>
      <c r="N15" s="122">
        <f t="shared" si="1"/>
        <v>60</v>
      </c>
      <c r="O15" s="123">
        <f>IF(D15&gt;F15,1,0)+IF(G15&gt;I15,1,0)+IF(J15&gt;L15,1,0)</f>
        <v>1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/>
    </row>
    <row r="16" spans="1:19" ht="30" customHeight="1">
      <c r="A16" s="50" t="s">
        <v>37</v>
      </c>
      <c r="B16" s="131" t="s">
        <v>159</v>
      </c>
      <c r="C16" s="131" t="s">
        <v>166</v>
      </c>
      <c r="D16" s="127">
        <v>4</v>
      </c>
      <c r="E16" s="128" t="s">
        <v>22</v>
      </c>
      <c r="F16" s="129">
        <v>21</v>
      </c>
      <c r="G16" s="127">
        <v>6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10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/>
    </row>
    <row r="17" spans="1:19" ht="30" customHeight="1">
      <c r="A17" s="50" t="s">
        <v>38</v>
      </c>
      <c r="B17" s="131" t="s">
        <v>160</v>
      </c>
      <c r="C17" s="131" t="s">
        <v>167</v>
      </c>
      <c r="D17" s="127">
        <v>8</v>
      </c>
      <c r="E17" s="128" t="s">
        <v>170</v>
      </c>
      <c r="F17" s="129">
        <v>21</v>
      </c>
      <c r="G17" s="127">
        <v>8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16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/>
    </row>
    <row r="18" spans="1:19" ht="30" customHeight="1">
      <c r="A18" s="50" t="s">
        <v>39</v>
      </c>
      <c r="B18" s="131" t="s">
        <v>161</v>
      </c>
      <c r="C18" s="131" t="s">
        <v>168</v>
      </c>
      <c r="D18" s="127">
        <v>11</v>
      </c>
      <c r="E18" s="128" t="s">
        <v>22</v>
      </c>
      <c r="F18" s="129">
        <v>21</v>
      </c>
      <c r="G18" s="127">
        <v>6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17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/>
    </row>
    <row r="19" spans="1:19" ht="30" customHeight="1" thickBot="1">
      <c r="A19" s="50" t="s">
        <v>40</v>
      </c>
      <c r="B19" s="131" t="s">
        <v>162</v>
      </c>
      <c r="C19" s="131" t="s">
        <v>169</v>
      </c>
      <c r="D19" s="127">
        <v>8</v>
      </c>
      <c r="E19" s="128" t="s">
        <v>22</v>
      </c>
      <c r="F19" s="129">
        <v>21</v>
      </c>
      <c r="G19" s="127">
        <v>2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10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/>
    </row>
    <row r="20" spans="1:19" ht="34.5" customHeight="1" thickBot="1">
      <c r="A20" s="115" t="s">
        <v>10</v>
      </c>
      <c r="B20" s="209" t="s">
        <v>65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136</v>
      </c>
      <c r="N20" s="134">
        <f t="shared" si="5"/>
        <v>312</v>
      </c>
      <c r="O20" s="135">
        <f t="shared" si="5"/>
        <v>1</v>
      </c>
      <c r="P20" s="136">
        <f t="shared" si="5"/>
        <v>14</v>
      </c>
      <c r="Q20" s="135">
        <f t="shared" si="5"/>
        <v>0</v>
      </c>
      <c r="R20" s="137">
        <f t="shared" si="5"/>
        <v>7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6">
      <selection activeCell="B8" sqref="B8:B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151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9" t="s">
        <v>65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188" t="s">
        <v>84</v>
      </c>
      <c r="S8" s="8"/>
    </row>
    <row r="9" spans="1:19" ht="19.5" customHeight="1">
      <c r="A9" s="4" t="s">
        <v>4</v>
      </c>
      <c r="B9" s="191"/>
      <c r="C9" s="189" t="s">
        <v>70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51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177</v>
      </c>
      <c r="C13" s="117" t="s">
        <v>103</v>
      </c>
      <c r="D13" s="118">
        <v>25</v>
      </c>
      <c r="E13" s="119" t="s">
        <v>22</v>
      </c>
      <c r="F13" s="120">
        <v>23</v>
      </c>
      <c r="G13" s="118">
        <v>21</v>
      </c>
      <c r="H13" s="119" t="s">
        <v>22</v>
      </c>
      <c r="I13" s="120">
        <v>8</v>
      </c>
      <c r="J13" s="118"/>
      <c r="K13" s="119" t="s">
        <v>22</v>
      </c>
      <c r="L13" s="120"/>
      <c r="M13" s="121">
        <f aca="true" t="shared" si="0" ref="M13:M19">D13+G13+J13</f>
        <v>46</v>
      </c>
      <c r="N13" s="122">
        <f aca="true" t="shared" si="1" ref="N13:N19">F13+I13+L13</f>
        <v>31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/>
    </row>
    <row r="14" spans="1:19" ht="30" customHeight="1">
      <c r="A14" s="50" t="s">
        <v>35</v>
      </c>
      <c r="B14" s="117" t="s">
        <v>164</v>
      </c>
      <c r="C14" s="117" t="s">
        <v>105</v>
      </c>
      <c r="D14" s="127">
        <v>21</v>
      </c>
      <c r="E14" s="128" t="s">
        <v>22</v>
      </c>
      <c r="F14" s="129">
        <v>7</v>
      </c>
      <c r="G14" s="127">
        <v>21</v>
      </c>
      <c r="H14" s="128" t="s">
        <v>22</v>
      </c>
      <c r="I14" s="129">
        <v>7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14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/>
    </row>
    <row r="15" spans="1:19" ht="30" customHeight="1">
      <c r="A15" s="50" t="s">
        <v>34</v>
      </c>
      <c r="B15" s="117" t="s">
        <v>178</v>
      </c>
      <c r="C15" s="117" t="s">
        <v>107</v>
      </c>
      <c r="D15" s="127">
        <v>21</v>
      </c>
      <c r="E15" s="128" t="s">
        <v>22</v>
      </c>
      <c r="F15" s="129">
        <v>10</v>
      </c>
      <c r="G15" s="127">
        <v>22</v>
      </c>
      <c r="H15" s="128" t="s">
        <v>22</v>
      </c>
      <c r="I15" s="129">
        <v>20</v>
      </c>
      <c r="J15" s="127"/>
      <c r="K15" s="128" t="s">
        <v>22</v>
      </c>
      <c r="L15" s="129"/>
      <c r="M15" s="121">
        <f t="shared" si="0"/>
        <v>43</v>
      </c>
      <c r="N15" s="122">
        <f t="shared" si="1"/>
        <v>30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/>
    </row>
    <row r="16" spans="1:19" ht="30" customHeight="1">
      <c r="A16" s="50" t="s">
        <v>37</v>
      </c>
      <c r="B16" s="131" t="s">
        <v>166</v>
      </c>
      <c r="C16" s="131" t="s">
        <v>109</v>
      </c>
      <c r="D16" s="127">
        <v>21</v>
      </c>
      <c r="E16" s="128" t="s">
        <v>22</v>
      </c>
      <c r="F16" s="129">
        <v>5</v>
      </c>
      <c r="G16" s="127">
        <v>21</v>
      </c>
      <c r="H16" s="128" t="s">
        <v>22</v>
      </c>
      <c r="I16" s="129">
        <v>5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10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/>
    </row>
    <row r="17" spans="1:19" ht="30" customHeight="1">
      <c r="A17" s="50" t="s">
        <v>38</v>
      </c>
      <c r="B17" s="131" t="s">
        <v>167</v>
      </c>
      <c r="C17" s="131" t="s">
        <v>111</v>
      </c>
      <c r="D17" s="127">
        <v>21</v>
      </c>
      <c r="E17" s="128" t="s">
        <v>22</v>
      </c>
      <c r="F17" s="129">
        <v>8</v>
      </c>
      <c r="G17" s="127">
        <v>21</v>
      </c>
      <c r="H17" s="128" t="s">
        <v>22</v>
      </c>
      <c r="I17" s="129">
        <v>13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21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/>
    </row>
    <row r="18" spans="1:19" ht="30" customHeight="1">
      <c r="A18" s="50" t="s">
        <v>39</v>
      </c>
      <c r="B18" s="131" t="s">
        <v>179</v>
      </c>
      <c r="C18" s="131" t="s">
        <v>186</v>
      </c>
      <c r="D18" s="127">
        <v>21</v>
      </c>
      <c r="E18" s="128" t="s">
        <v>22</v>
      </c>
      <c r="F18" s="129">
        <v>15</v>
      </c>
      <c r="G18" s="127">
        <v>22</v>
      </c>
      <c r="H18" s="128" t="s">
        <v>22</v>
      </c>
      <c r="I18" s="129">
        <v>20</v>
      </c>
      <c r="J18" s="127"/>
      <c r="K18" s="128" t="s">
        <v>22</v>
      </c>
      <c r="L18" s="129"/>
      <c r="M18" s="121">
        <f t="shared" si="0"/>
        <v>43</v>
      </c>
      <c r="N18" s="122">
        <f t="shared" si="1"/>
        <v>35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/>
    </row>
    <row r="19" spans="1:19" ht="30" customHeight="1" thickBot="1">
      <c r="A19" s="50" t="s">
        <v>40</v>
      </c>
      <c r="B19" s="131" t="s">
        <v>168</v>
      </c>
      <c r="C19" s="131" t="s">
        <v>114</v>
      </c>
      <c r="D19" s="127">
        <v>11</v>
      </c>
      <c r="E19" s="128" t="s">
        <v>22</v>
      </c>
      <c r="F19" s="129">
        <v>21</v>
      </c>
      <c r="G19" s="127">
        <v>17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28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/>
    </row>
    <row r="20" spans="1:19" ht="34.5" customHeight="1" thickBot="1">
      <c r="A20" s="115" t="s">
        <v>10</v>
      </c>
      <c r="B20" s="209" t="s">
        <v>176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286</v>
      </c>
      <c r="N20" s="134">
        <f t="shared" si="5"/>
        <v>183</v>
      </c>
      <c r="O20" s="135">
        <f t="shared" si="5"/>
        <v>12</v>
      </c>
      <c r="P20" s="136">
        <f t="shared" si="5"/>
        <v>2</v>
      </c>
      <c r="Q20" s="135">
        <f t="shared" si="5"/>
        <v>6</v>
      </c>
      <c r="R20" s="137">
        <f t="shared" si="5"/>
        <v>1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O22" sqref="O22"/>
    </sheetView>
  </sheetViews>
  <sheetFormatPr defaultColWidth="8.87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2" max="23" width="8.87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254</v>
      </c>
      <c r="C3" s="114"/>
      <c r="D3" s="40"/>
      <c r="E3" s="40"/>
      <c r="F3" s="39"/>
      <c r="G3" s="39"/>
      <c r="H3" s="39"/>
      <c r="I3" s="40"/>
      <c r="J3" s="40"/>
      <c r="K3" s="40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41</v>
      </c>
      <c r="D5" s="236">
        <v>1</v>
      </c>
      <c r="E5" s="237"/>
      <c r="F5" s="238"/>
      <c r="G5" s="239">
        <v>2</v>
      </c>
      <c r="H5" s="237"/>
      <c r="I5" s="238"/>
      <c r="J5" s="239">
        <v>3</v>
      </c>
      <c r="K5" s="237"/>
      <c r="L5" s="238"/>
      <c r="M5" s="240" t="s">
        <v>32</v>
      </c>
      <c r="N5" s="241"/>
      <c r="O5" s="242"/>
      <c r="P5" s="241" t="s">
        <v>30</v>
      </c>
      <c r="Q5" s="241"/>
      <c r="R5" s="242"/>
      <c r="S5" s="243" t="s">
        <v>31</v>
      </c>
      <c r="T5" s="241"/>
      <c r="U5" s="242"/>
      <c r="V5" s="43" t="s">
        <v>23</v>
      </c>
      <c r="W5" s="44" t="s">
        <v>24</v>
      </c>
    </row>
    <row r="6" spans="1:25" ht="19.5" customHeight="1">
      <c r="A6" s="3"/>
      <c r="B6" s="217">
        <v>1</v>
      </c>
      <c r="C6" s="45"/>
      <c r="D6" s="94"/>
      <c r="E6" s="95"/>
      <c r="F6" s="96"/>
      <c r="G6" s="85">
        <f>'B_1-2'!Q20</f>
        <v>4</v>
      </c>
      <c r="H6" s="86" t="s">
        <v>22</v>
      </c>
      <c r="I6" s="55">
        <f>'B_1-2'!R20</f>
        <v>3</v>
      </c>
      <c r="J6" s="85">
        <f>'B_3-1'!R20</f>
        <v>6</v>
      </c>
      <c r="K6" s="86" t="s">
        <v>22</v>
      </c>
      <c r="L6" s="55">
        <f>'B_3-1'!Q20</f>
        <v>1</v>
      </c>
      <c r="M6" s="80"/>
      <c r="N6" s="59"/>
      <c r="O6" s="74"/>
      <c r="P6" s="60"/>
      <c r="Q6" s="59"/>
      <c r="R6" s="61"/>
      <c r="S6" s="58">
        <f>G6+J6</f>
        <v>10</v>
      </c>
      <c r="T6" s="62" t="s">
        <v>22</v>
      </c>
      <c r="U6" s="74">
        <f>I6+L6</f>
        <v>4</v>
      </c>
      <c r="V6" s="220">
        <v>2</v>
      </c>
      <c r="W6" s="232" t="s">
        <v>55</v>
      </c>
      <c r="X6" s="3"/>
      <c r="Y6" s="3"/>
    </row>
    <row r="7" spans="1:25" ht="19.5" customHeight="1">
      <c r="A7" s="3"/>
      <c r="B7" s="218"/>
      <c r="C7" s="46" t="s">
        <v>66</v>
      </c>
      <c r="D7" s="97"/>
      <c r="E7" s="98"/>
      <c r="F7" s="99"/>
      <c r="G7" s="88">
        <f>'B_1-2'!O20</f>
        <v>10</v>
      </c>
      <c r="H7" s="89" t="s">
        <v>22</v>
      </c>
      <c r="I7" s="56">
        <f>'B_1-2'!P20</f>
        <v>6</v>
      </c>
      <c r="J7" s="88">
        <f>'B_3-1'!P20</f>
        <v>13</v>
      </c>
      <c r="K7" s="89" t="s">
        <v>22</v>
      </c>
      <c r="L7" s="56">
        <f>'B_3-1'!O20</f>
        <v>2</v>
      </c>
      <c r="M7" s="76"/>
      <c r="N7" s="63"/>
      <c r="O7" s="66"/>
      <c r="P7" s="64">
        <f>G7+J7</f>
        <v>23</v>
      </c>
      <c r="Q7" s="65" t="s">
        <v>22</v>
      </c>
      <c r="R7" s="66">
        <f>I7+L7</f>
        <v>8</v>
      </c>
      <c r="S7" s="67"/>
      <c r="T7" s="68"/>
      <c r="U7" s="110"/>
      <c r="V7" s="221"/>
      <c r="W7" s="233"/>
      <c r="X7" s="3"/>
      <c r="Y7" s="3"/>
    </row>
    <row r="8" spans="1:25" ht="19.5" customHeight="1" thickBot="1">
      <c r="A8" s="3"/>
      <c r="B8" s="219"/>
      <c r="C8" s="47"/>
      <c r="D8" s="100"/>
      <c r="E8" s="101"/>
      <c r="F8" s="102"/>
      <c r="G8" s="91">
        <f>'B_1-2'!M20</f>
        <v>287</v>
      </c>
      <c r="H8" s="92" t="s">
        <v>22</v>
      </c>
      <c r="I8" s="57">
        <f>'B_1-2'!N20</f>
        <v>308</v>
      </c>
      <c r="J8" s="91">
        <f>'B_3-1'!N20</f>
        <v>301</v>
      </c>
      <c r="K8" s="92" t="s">
        <v>22</v>
      </c>
      <c r="L8" s="57">
        <f>'B_3-1'!M20</f>
        <v>186</v>
      </c>
      <c r="M8" s="81">
        <f>G8+J8</f>
        <v>588</v>
      </c>
      <c r="N8" s="75" t="s">
        <v>22</v>
      </c>
      <c r="O8" s="103">
        <f>I8+L8</f>
        <v>494</v>
      </c>
      <c r="P8" s="69"/>
      <c r="Q8" s="70"/>
      <c r="R8" s="71"/>
      <c r="S8" s="72"/>
      <c r="T8" s="73"/>
      <c r="U8" s="111"/>
      <c r="V8" s="222"/>
      <c r="W8" s="234"/>
      <c r="X8" s="3"/>
      <c r="Y8" s="3"/>
    </row>
    <row r="9" spans="1:25" ht="19.5" customHeight="1">
      <c r="A9" s="3"/>
      <c r="B9" s="217">
        <v>2</v>
      </c>
      <c r="C9" s="45"/>
      <c r="D9" s="104">
        <f>I6</f>
        <v>3</v>
      </c>
      <c r="E9" s="86" t="s">
        <v>22</v>
      </c>
      <c r="F9" s="87">
        <f>G6</f>
        <v>4</v>
      </c>
      <c r="G9" s="105"/>
      <c r="H9" s="95"/>
      <c r="I9" s="96"/>
      <c r="J9" s="85">
        <f>'B_2-3'!Q20</f>
        <v>7</v>
      </c>
      <c r="K9" s="86" t="s">
        <v>22</v>
      </c>
      <c r="L9" s="55">
        <f>'B_2-3'!R20</f>
        <v>0</v>
      </c>
      <c r="M9" s="80"/>
      <c r="N9" s="59"/>
      <c r="O9" s="74"/>
      <c r="P9" s="60"/>
      <c r="Q9" s="59"/>
      <c r="R9" s="61"/>
      <c r="S9" s="58">
        <f>D9+J9</f>
        <v>10</v>
      </c>
      <c r="T9" s="62" t="s">
        <v>22</v>
      </c>
      <c r="U9" s="74">
        <f>F9+L9</f>
        <v>4</v>
      </c>
      <c r="V9" s="220">
        <v>1</v>
      </c>
      <c r="W9" s="232" t="s">
        <v>56</v>
      </c>
      <c r="X9" s="3"/>
      <c r="Y9" s="3"/>
    </row>
    <row r="10" spans="1:25" ht="19.5" customHeight="1">
      <c r="A10" s="3"/>
      <c r="B10" s="218"/>
      <c r="C10" s="46" t="s">
        <v>69</v>
      </c>
      <c r="D10" s="106">
        <f>I7</f>
        <v>6</v>
      </c>
      <c r="E10" s="89" t="s">
        <v>22</v>
      </c>
      <c r="F10" s="90">
        <f>G7</f>
        <v>10</v>
      </c>
      <c r="G10" s="107"/>
      <c r="H10" s="98"/>
      <c r="I10" s="99"/>
      <c r="J10" s="88">
        <f>'B_2-3'!O20</f>
        <v>14</v>
      </c>
      <c r="K10" s="89" t="s">
        <v>22</v>
      </c>
      <c r="L10" s="56">
        <f>'B_2-3'!P20</f>
        <v>0</v>
      </c>
      <c r="M10" s="76"/>
      <c r="N10" s="63"/>
      <c r="O10" s="66"/>
      <c r="P10" s="64">
        <f>D10+J10</f>
        <v>20</v>
      </c>
      <c r="Q10" s="65" t="s">
        <v>22</v>
      </c>
      <c r="R10" s="66">
        <f>F10+L10</f>
        <v>10</v>
      </c>
      <c r="S10" s="67"/>
      <c r="T10" s="68"/>
      <c r="U10" s="110"/>
      <c r="V10" s="221"/>
      <c r="W10" s="233"/>
      <c r="X10" s="3"/>
      <c r="Y10" s="3"/>
    </row>
    <row r="11" spans="1:28" ht="19.5" customHeight="1" thickBot="1">
      <c r="A11" s="3"/>
      <c r="B11" s="219"/>
      <c r="C11" s="47"/>
      <c r="D11" s="108">
        <f>I8</f>
        <v>308</v>
      </c>
      <c r="E11" s="92" t="s">
        <v>22</v>
      </c>
      <c r="F11" s="93">
        <f>G8</f>
        <v>287</v>
      </c>
      <c r="G11" s="109"/>
      <c r="H11" s="101"/>
      <c r="I11" s="102"/>
      <c r="J11" s="91">
        <f>'B_2-3'!M20</f>
        <v>300</v>
      </c>
      <c r="K11" s="92" t="s">
        <v>22</v>
      </c>
      <c r="L11" s="57">
        <f>'B_2-3'!N20</f>
        <v>165</v>
      </c>
      <c r="M11" s="81">
        <f>D11+J11</f>
        <v>608</v>
      </c>
      <c r="N11" s="75" t="s">
        <v>22</v>
      </c>
      <c r="O11" s="103">
        <f>F11+L11</f>
        <v>452</v>
      </c>
      <c r="P11" s="69"/>
      <c r="Q11" s="70"/>
      <c r="R11" s="71"/>
      <c r="S11" s="72"/>
      <c r="T11" s="73"/>
      <c r="U11" s="111"/>
      <c r="V11" s="222"/>
      <c r="W11" s="234"/>
      <c r="X11" s="3"/>
      <c r="Y11" s="3"/>
      <c r="AA11" s="49"/>
      <c r="AB11" s="49"/>
    </row>
    <row r="12" spans="1:28" ht="19.5" customHeight="1">
      <c r="A12" s="3"/>
      <c r="B12" s="217">
        <v>3</v>
      </c>
      <c r="C12" s="45"/>
      <c r="D12" s="104">
        <f>L6</f>
        <v>1</v>
      </c>
      <c r="E12" s="86" t="s">
        <v>22</v>
      </c>
      <c r="F12" s="55">
        <f>J6</f>
        <v>6</v>
      </c>
      <c r="G12" s="85">
        <f>L9</f>
        <v>0</v>
      </c>
      <c r="H12" s="86" t="s">
        <v>22</v>
      </c>
      <c r="I12" s="87">
        <f>J9</f>
        <v>7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1</v>
      </c>
      <c r="T12" s="62" t="s">
        <v>22</v>
      </c>
      <c r="U12" s="74">
        <f>F12+I12</f>
        <v>13</v>
      </c>
      <c r="V12" s="220">
        <v>0</v>
      </c>
      <c r="W12" s="223" t="s">
        <v>57</v>
      </c>
      <c r="X12" s="3"/>
      <c r="Y12" s="48"/>
      <c r="AA12" s="49"/>
      <c r="AB12" s="49"/>
    </row>
    <row r="13" spans="1:28" ht="19.5" customHeight="1">
      <c r="A13" s="3"/>
      <c r="B13" s="218"/>
      <c r="C13" s="46" t="s">
        <v>116</v>
      </c>
      <c r="D13" s="106">
        <f>L7</f>
        <v>2</v>
      </c>
      <c r="E13" s="89" t="s">
        <v>22</v>
      </c>
      <c r="F13" s="56">
        <f>J7</f>
        <v>13</v>
      </c>
      <c r="G13" s="88">
        <f>L10</f>
        <v>0</v>
      </c>
      <c r="H13" s="89" t="s">
        <v>22</v>
      </c>
      <c r="I13" s="90">
        <f>J10</f>
        <v>14</v>
      </c>
      <c r="J13" s="107"/>
      <c r="K13" s="98"/>
      <c r="L13" s="99"/>
      <c r="M13" s="76"/>
      <c r="N13" s="63"/>
      <c r="O13" s="66"/>
      <c r="P13" s="64">
        <f>D13+G13</f>
        <v>2</v>
      </c>
      <c r="Q13" s="65" t="s">
        <v>22</v>
      </c>
      <c r="R13" s="66">
        <f>F13+I13</f>
        <v>27</v>
      </c>
      <c r="S13" s="67"/>
      <c r="T13" s="68"/>
      <c r="U13" s="110"/>
      <c r="V13" s="221"/>
      <c r="W13" s="224"/>
      <c r="X13" s="3"/>
      <c r="Y13" s="48"/>
      <c r="AA13" s="49"/>
      <c r="AB13" s="49"/>
    </row>
    <row r="14" spans="1:28" ht="19.5" customHeight="1" thickBot="1">
      <c r="A14" s="3"/>
      <c r="B14" s="219"/>
      <c r="C14" s="47"/>
      <c r="D14" s="108">
        <f>L8</f>
        <v>186</v>
      </c>
      <c r="E14" s="92" t="s">
        <v>22</v>
      </c>
      <c r="F14" s="57">
        <f>J8</f>
        <v>301</v>
      </c>
      <c r="G14" s="91">
        <f>L11</f>
        <v>165</v>
      </c>
      <c r="H14" s="92" t="s">
        <v>22</v>
      </c>
      <c r="I14" s="93">
        <f>J11</f>
        <v>300</v>
      </c>
      <c r="J14" s="107"/>
      <c r="K14" s="98"/>
      <c r="L14" s="99"/>
      <c r="M14" s="81">
        <f>D14+G14</f>
        <v>351</v>
      </c>
      <c r="N14" s="75" t="s">
        <v>22</v>
      </c>
      <c r="O14" s="103">
        <f>F14+I14</f>
        <v>601</v>
      </c>
      <c r="P14" s="69"/>
      <c r="Q14" s="70"/>
      <c r="R14" s="71"/>
      <c r="S14" s="72"/>
      <c r="T14" s="73"/>
      <c r="U14" s="111"/>
      <c r="V14" s="222"/>
      <c r="W14" s="225"/>
      <c r="X14" s="3"/>
      <c r="Y14" s="48"/>
      <c r="AA14" s="49"/>
      <c r="AB14" s="49"/>
    </row>
    <row r="15" spans="1:30" ht="12.75">
      <c r="A15" s="3"/>
      <c r="C15" s="3"/>
      <c r="D15" s="226" t="s">
        <v>25</v>
      </c>
      <c r="E15" s="227"/>
      <c r="F15" s="228"/>
      <c r="G15" s="229" t="s">
        <v>26</v>
      </c>
      <c r="H15" s="230"/>
      <c r="I15" s="231"/>
      <c r="J15" s="229" t="s">
        <v>27</v>
      </c>
      <c r="K15" s="230"/>
      <c r="L15" s="231"/>
      <c r="M15" s="138">
        <f>SUM(M6:M14)</f>
        <v>1547</v>
      </c>
      <c r="N15" s="138"/>
      <c r="O15" s="139">
        <f>SUM(O6:O14)</f>
        <v>1547</v>
      </c>
      <c r="P15" s="138">
        <f>SUM(P6:P14)</f>
        <v>45</v>
      </c>
      <c r="Q15" s="138"/>
      <c r="R15" s="139">
        <f>SUM(R6:R14)</f>
        <v>45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211" t="s">
        <v>42</v>
      </c>
      <c r="E16" s="212"/>
      <c r="F16" s="213"/>
      <c r="G16" s="211" t="s">
        <v>45</v>
      </c>
      <c r="H16" s="212"/>
      <c r="I16" s="213"/>
      <c r="J16" s="211" t="s">
        <v>43</v>
      </c>
      <c r="K16" s="212"/>
      <c r="L16" s="213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214" t="s">
        <v>29</v>
      </c>
      <c r="E17" s="215"/>
      <c r="F17" s="216"/>
      <c r="G17" s="214" t="s">
        <v>46</v>
      </c>
      <c r="H17" s="215"/>
      <c r="I17" s="216"/>
      <c r="J17" s="214" t="s">
        <v>44</v>
      </c>
      <c r="K17" s="215"/>
      <c r="L17" s="216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B8" sqref="B8:B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151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9" t="s">
        <v>69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188" t="s">
        <v>84</v>
      </c>
      <c r="S8" s="8"/>
    </row>
    <row r="9" spans="1:19" ht="19.5" customHeight="1">
      <c r="A9" s="4" t="s">
        <v>4</v>
      </c>
      <c r="B9" s="191"/>
      <c r="C9" s="189" t="s">
        <v>116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50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117</v>
      </c>
      <c r="C13" s="117" t="s">
        <v>118</v>
      </c>
      <c r="D13" s="118">
        <v>27</v>
      </c>
      <c r="E13" s="119" t="s">
        <v>22</v>
      </c>
      <c r="F13" s="120">
        <v>25</v>
      </c>
      <c r="G13" s="118">
        <v>21</v>
      </c>
      <c r="H13" s="119" t="s">
        <v>22</v>
      </c>
      <c r="I13" s="120">
        <v>15</v>
      </c>
      <c r="J13" s="118"/>
      <c r="K13" s="119" t="s">
        <v>22</v>
      </c>
      <c r="L13" s="120"/>
      <c r="M13" s="121">
        <f aca="true" t="shared" si="0" ref="M13:M19">D13+G13+J13</f>
        <v>48</v>
      </c>
      <c r="N13" s="122">
        <f aca="true" t="shared" si="1" ref="N13:N19">F13+I13+L13</f>
        <v>40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/>
    </row>
    <row r="14" spans="1:19" ht="30" customHeight="1">
      <c r="A14" s="50" t="s">
        <v>35</v>
      </c>
      <c r="B14" s="116" t="s">
        <v>119</v>
      </c>
      <c r="C14" s="117" t="s">
        <v>120</v>
      </c>
      <c r="D14" s="127">
        <v>21</v>
      </c>
      <c r="E14" s="128" t="s">
        <v>22</v>
      </c>
      <c r="F14" s="129">
        <v>11</v>
      </c>
      <c r="G14" s="127">
        <v>21</v>
      </c>
      <c r="H14" s="128" t="s">
        <v>22</v>
      </c>
      <c r="I14" s="129">
        <v>16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27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/>
    </row>
    <row r="15" spans="1:19" ht="30" customHeight="1">
      <c r="A15" s="50" t="s">
        <v>34</v>
      </c>
      <c r="B15" s="116" t="s">
        <v>121</v>
      </c>
      <c r="C15" s="117" t="s">
        <v>122</v>
      </c>
      <c r="D15" s="127">
        <v>21</v>
      </c>
      <c r="E15" s="128" t="s">
        <v>22</v>
      </c>
      <c r="F15" s="129">
        <v>7</v>
      </c>
      <c r="G15" s="127">
        <v>21</v>
      </c>
      <c r="H15" s="128" t="s">
        <v>22</v>
      </c>
      <c r="I15" s="129">
        <v>10</v>
      </c>
      <c r="J15" s="127"/>
      <c r="K15" s="128" t="s">
        <v>22</v>
      </c>
      <c r="L15" s="129"/>
      <c r="M15" s="121">
        <f t="shared" si="0"/>
        <v>42</v>
      </c>
      <c r="N15" s="122">
        <f t="shared" si="1"/>
        <v>17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/>
    </row>
    <row r="16" spans="1:19" ht="30" customHeight="1">
      <c r="A16" s="50" t="s">
        <v>37</v>
      </c>
      <c r="B16" s="131" t="s">
        <v>123</v>
      </c>
      <c r="C16" s="131" t="s">
        <v>124</v>
      </c>
      <c r="D16" s="127">
        <v>21</v>
      </c>
      <c r="E16" s="128" t="s">
        <v>22</v>
      </c>
      <c r="F16" s="129">
        <v>18</v>
      </c>
      <c r="G16" s="127">
        <v>21</v>
      </c>
      <c r="H16" s="128" t="s">
        <v>22</v>
      </c>
      <c r="I16" s="129">
        <v>8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26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/>
    </row>
    <row r="17" spans="1:19" ht="30" customHeight="1">
      <c r="A17" s="50" t="s">
        <v>38</v>
      </c>
      <c r="B17" s="131" t="s">
        <v>125</v>
      </c>
      <c r="C17" s="131" t="s">
        <v>126</v>
      </c>
      <c r="D17" s="127">
        <v>21</v>
      </c>
      <c r="E17" s="128" t="s">
        <v>22</v>
      </c>
      <c r="F17" s="129">
        <v>3</v>
      </c>
      <c r="G17" s="127">
        <v>21</v>
      </c>
      <c r="H17" s="128" t="s">
        <v>22</v>
      </c>
      <c r="I17" s="129">
        <v>7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10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/>
    </row>
    <row r="18" spans="1:19" ht="30" customHeight="1">
      <c r="A18" s="50" t="s">
        <v>39</v>
      </c>
      <c r="B18" s="131" t="s">
        <v>127</v>
      </c>
      <c r="C18" s="131" t="s">
        <v>128</v>
      </c>
      <c r="D18" s="127">
        <v>21</v>
      </c>
      <c r="E18" s="128" t="s">
        <v>22</v>
      </c>
      <c r="F18" s="129">
        <v>11</v>
      </c>
      <c r="G18" s="127">
        <v>21</v>
      </c>
      <c r="H18" s="128" t="s">
        <v>22</v>
      </c>
      <c r="I18" s="129">
        <v>9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20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/>
    </row>
    <row r="19" spans="1:19" ht="30" customHeight="1" thickBot="1">
      <c r="A19" s="50" t="s">
        <v>40</v>
      </c>
      <c r="B19" s="131" t="s">
        <v>129</v>
      </c>
      <c r="C19" s="131" t="s">
        <v>130</v>
      </c>
      <c r="D19" s="127">
        <v>21</v>
      </c>
      <c r="E19" s="128" t="s">
        <v>22</v>
      </c>
      <c r="F19" s="129">
        <v>17</v>
      </c>
      <c r="G19" s="127">
        <v>21</v>
      </c>
      <c r="H19" s="128" t="s">
        <v>22</v>
      </c>
      <c r="I19" s="129">
        <v>8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25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/>
    </row>
    <row r="20" spans="1:19" ht="34.5" customHeight="1" thickBot="1">
      <c r="A20" s="115" t="s">
        <v>10</v>
      </c>
      <c r="B20" s="209" t="s">
        <v>69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300</v>
      </c>
      <c r="N20" s="134">
        <f t="shared" si="5"/>
        <v>165</v>
      </c>
      <c r="O20" s="135">
        <f t="shared" si="5"/>
        <v>14</v>
      </c>
      <c r="P20" s="136">
        <f t="shared" si="5"/>
        <v>0</v>
      </c>
      <c r="Q20" s="135">
        <f t="shared" si="5"/>
        <v>7</v>
      </c>
      <c r="R20" s="137">
        <f t="shared" si="5"/>
        <v>0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K23" sqref="K23"/>
    </sheetView>
  </sheetViews>
  <sheetFormatPr defaultColWidth="11.375" defaultRowHeight="12.75"/>
  <cols>
    <col min="1" max="8" width="9.375" style="0" customWidth="1"/>
  </cols>
  <sheetData>
    <row r="1" spans="1:2" ht="12.75">
      <c r="A1" s="140" t="s">
        <v>53</v>
      </c>
      <c r="B1" s="152" t="s">
        <v>47</v>
      </c>
    </row>
    <row r="2" spans="1:2" ht="12.75">
      <c r="A2" s="140" t="s">
        <v>54</v>
      </c>
      <c r="B2" s="153" t="s">
        <v>33</v>
      </c>
    </row>
    <row r="3" spans="1:2" ht="12.75">
      <c r="A3" s="140" t="s">
        <v>18</v>
      </c>
      <c r="B3" s="154" t="s">
        <v>83</v>
      </c>
    </row>
    <row r="4" ht="27.75" customHeight="1"/>
    <row r="5" spans="3:7" ht="27.75" customHeight="1">
      <c r="C5" t="s">
        <v>79</v>
      </c>
      <c r="E5" t="s">
        <v>80</v>
      </c>
      <c r="G5" t="s">
        <v>81</v>
      </c>
    </row>
    <row r="6" spans="1:8" ht="27.75" customHeight="1" thickBot="1">
      <c r="A6" s="183" t="s">
        <v>65</v>
      </c>
      <c r="B6" s="183"/>
      <c r="C6" s="184"/>
      <c r="D6" s="184"/>
      <c r="E6" s="184"/>
      <c r="F6" s="184"/>
      <c r="G6" s="184"/>
      <c r="H6" s="184"/>
    </row>
    <row r="7" spans="1:8" ht="27.75" customHeight="1" thickBot="1">
      <c r="A7" s="184"/>
      <c r="B7" s="184"/>
      <c r="C7" s="185" t="s">
        <v>65</v>
      </c>
      <c r="D7" s="183"/>
      <c r="E7" s="184"/>
      <c r="F7" s="184"/>
      <c r="G7" s="184"/>
      <c r="H7" s="184"/>
    </row>
    <row r="8" spans="1:8" ht="27.75" customHeight="1" thickBot="1">
      <c r="A8" s="183" t="s">
        <v>72</v>
      </c>
      <c r="B8" s="183"/>
      <c r="C8" s="193"/>
      <c r="D8" s="197"/>
      <c r="E8" s="186"/>
      <c r="F8" s="184"/>
      <c r="G8" s="184"/>
      <c r="H8" s="184"/>
    </row>
    <row r="9" spans="1:8" ht="27.75" customHeight="1" thickBot="1">
      <c r="A9" s="184"/>
      <c r="B9" s="184"/>
      <c r="C9" s="184"/>
      <c r="D9" s="184"/>
      <c r="E9" s="185" t="s">
        <v>65</v>
      </c>
      <c r="F9" s="183"/>
      <c r="G9" s="184"/>
      <c r="H9" s="184"/>
    </row>
    <row r="10" spans="1:8" ht="27.75" customHeight="1" thickBot="1">
      <c r="A10" s="183" t="s">
        <v>89</v>
      </c>
      <c r="B10" s="183"/>
      <c r="C10" s="184"/>
      <c r="D10" s="184"/>
      <c r="E10" s="194" t="s">
        <v>217</v>
      </c>
      <c r="F10" s="196"/>
      <c r="G10" s="186"/>
      <c r="H10" s="184"/>
    </row>
    <row r="11" spans="1:8" ht="27.75" customHeight="1" thickBot="1">
      <c r="A11" s="184"/>
      <c r="B11" s="184"/>
      <c r="C11" s="185" t="s">
        <v>69</v>
      </c>
      <c r="D11" s="183"/>
      <c r="E11" s="186"/>
      <c r="F11" s="184"/>
      <c r="G11" s="186"/>
      <c r="H11" s="184"/>
    </row>
    <row r="12" spans="1:8" ht="27.75" customHeight="1" thickBot="1">
      <c r="A12" s="183" t="s">
        <v>69</v>
      </c>
      <c r="B12" s="183"/>
      <c r="C12" s="194" t="s">
        <v>218</v>
      </c>
      <c r="D12" s="196"/>
      <c r="E12" s="187"/>
      <c r="F12" s="184"/>
      <c r="G12" s="186"/>
      <c r="H12" s="184"/>
    </row>
    <row r="13" spans="1:8" ht="27.75" customHeight="1" thickBot="1">
      <c r="A13" s="184"/>
      <c r="B13" s="184"/>
      <c r="C13" s="184"/>
      <c r="D13" s="184"/>
      <c r="E13" s="184"/>
      <c r="F13" s="184"/>
      <c r="G13" s="185" t="s">
        <v>65</v>
      </c>
      <c r="H13" s="183"/>
    </row>
    <row r="14" spans="1:8" ht="27.75" customHeight="1" thickBot="1">
      <c r="A14" s="183" t="s">
        <v>67</v>
      </c>
      <c r="B14" s="183"/>
      <c r="C14" s="184"/>
      <c r="D14" s="184"/>
      <c r="E14" s="184"/>
      <c r="F14" s="184"/>
      <c r="G14" s="194" t="s">
        <v>253</v>
      </c>
      <c r="H14" s="196"/>
    </row>
    <row r="15" spans="1:8" ht="27.75" customHeight="1" thickBot="1">
      <c r="A15" s="184"/>
      <c r="B15" s="184"/>
      <c r="C15" s="185" t="s">
        <v>68</v>
      </c>
      <c r="D15" s="183"/>
      <c r="E15" s="184"/>
      <c r="F15" s="184"/>
      <c r="G15" s="186"/>
      <c r="H15" s="184"/>
    </row>
    <row r="16" spans="1:8" ht="27.75" customHeight="1" thickBot="1">
      <c r="A16" s="183" t="s">
        <v>68</v>
      </c>
      <c r="B16" s="183"/>
      <c r="C16" s="194" t="s">
        <v>217</v>
      </c>
      <c r="D16" s="195"/>
      <c r="E16" s="186"/>
      <c r="F16" s="184"/>
      <c r="G16" s="186"/>
      <c r="H16" s="184"/>
    </row>
    <row r="17" spans="1:8" ht="27.75" customHeight="1" thickBot="1">
      <c r="A17" s="184"/>
      <c r="B17" s="184"/>
      <c r="C17" s="184"/>
      <c r="D17" s="184"/>
      <c r="E17" s="185" t="s">
        <v>68</v>
      </c>
      <c r="F17" s="183"/>
      <c r="G17" s="186"/>
      <c r="H17" s="184"/>
    </row>
    <row r="18" spans="1:8" ht="27.75" customHeight="1" thickBot="1">
      <c r="A18" s="183" t="s">
        <v>73</v>
      </c>
      <c r="B18" s="183"/>
      <c r="C18" s="184"/>
      <c r="D18" s="184"/>
      <c r="E18" s="194" t="s">
        <v>245</v>
      </c>
      <c r="F18" s="196"/>
      <c r="G18" s="187"/>
      <c r="H18" s="184"/>
    </row>
    <row r="19" spans="1:8" ht="27.75" customHeight="1" thickBot="1">
      <c r="A19" s="184"/>
      <c r="B19" s="184"/>
      <c r="C19" s="185" t="s">
        <v>66</v>
      </c>
      <c r="D19" s="183"/>
      <c r="E19" s="186"/>
      <c r="F19" s="184"/>
      <c r="G19" s="184"/>
      <c r="H19" s="184"/>
    </row>
    <row r="20" spans="1:8" ht="27.75" customHeight="1" thickBot="1">
      <c r="A20" s="183" t="s">
        <v>66</v>
      </c>
      <c r="B20" s="183"/>
      <c r="C20" s="186"/>
      <c r="D20" s="184"/>
      <c r="E20" s="184"/>
      <c r="F20" s="184"/>
      <c r="G20" s="184"/>
      <c r="H20" s="184"/>
    </row>
    <row r="21" ht="27.75" customHeight="1"/>
    <row r="22" spans="1:7" ht="27.75" customHeight="1">
      <c r="A22" s="184" t="s">
        <v>77</v>
      </c>
      <c r="B22" s="184"/>
      <c r="F22" s="184" t="s">
        <v>78</v>
      </c>
      <c r="G22" s="184"/>
    </row>
    <row r="23" spans="1:9" ht="27.75" customHeight="1" thickBot="1">
      <c r="A23" s="185" t="s">
        <v>69</v>
      </c>
      <c r="B23" s="183"/>
      <c r="C23" s="184"/>
      <c r="D23" s="184"/>
      <c r="F23" s="185" t="s">
        <v>89</v>
      </c>
      <c r="G23" s="183"/>
      <c r="H23" s="184"/>
      <c r="I23" s="184"/>
    </row>
    <row r="24" spans="1:9" ht="27.75" customHeight="1" thickBot="1">
      <c r="A24" s="184"/>
      <c r="B24" s="184"/>
      <c r="C24" s="185" t="s">
        <v>69</v>
      </c>
      <c r="D24" s="183"/>
      <c r="F24" s="184"/>
      <c r="G24" s="184"/>
      <c r="H24" s="185" t="s">
        <v>89</v>
      </c>
      <c r="I24" s="183"/>
    </row>
    <row r="25" spans="1:9" ht="27.75" customHeight="1" thickBot="1">
      <c r="A25" s="183" t="s">
        <v>66</v>
      </c>
      <c r="B25" s="183"/>
      <c r="C25" s="194" t="s">
        <v>245</v>
      </c>
      <c r="D25" s="196"/>
      <c r="F25" s="183" t="s">
        <v>88</v>
      </c>
      <c r="G25" s="183"/>
      <c r="H25" s="194" t="s">
        <v>217</v>
      </c>
      <c r="I25" s="196"/>
    </row>
    <row r="26" spans="3:6" ht="27.75" customHeight="1">
      <c r="C26" s="187"/>
      <c r="D26" s="187"/>
      <c r="E26" s="187"/>
      <c r="F26" s="187"/>
    </row>
    <row r="27" spans="3:6" ht="27.75" customHeight="1">
      <c r="C27" s="187"/>
      <c r="D27" s="187"/>
      <c r="E27" s="187"/>
      <c r="F27" s="187"/>
    </row>
    <row r="28" spans="3:6" ht="27.75" customHeight="1">
      <c r="C28" s="187"/>
      <c r="D28" s="187"/>
      <c r="E28" s="187"/>
      <c r="F28" s="187"/>
    </row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mergeCells count="8">
    <mergeCell ref="C25:D25"/>
    <mergeCell ref="H25:I25"/>
    <mergeCell ref="G14:H14"/>
    <mergeCell ref="C16:D16"/>
    <mergeCell ref="C12:D12"/>
    <mergeCell ref="C8:D8"/>
    <mergeCell ref="E18:F18"/>
    <mergeCell ref="E10:F10"/>
  </mergeCells>
  <printOptions/>
  <pageMargins left="0.787401575" right="0.787401575" top="0.984251969" bottom="0.984251969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B8" sqref="B8:B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151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9" t="s">
        <v>116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84</v>
      </c>
      <c r="S8" s="8"/>
    </row>
    <row r="9" spans="1:19" ht="19.5" customHeight="1">
      <c r="A9" s="4" t="s">
        <v>4</v>
      </c>
      <c r="B9" s="191"/>
      <c r="C9" s="189" t="s">
        <v>66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50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132</v>
      </c>
      <c r="C13" s="117" t="s">
        <v>133</v>
      </c>
      <c r="D13" s="118">
        <v>10</v>
      </c>
      <c r="E13" s="119" t="s">
        <v>22</v>
      </c>
      <c r="F13" s="120">
        <v>21</v>
      </c>
      <c r="G13" s="118">
        <v>9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19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/>
    </row>
    <row r="14" spans="1:19" ht="30" customHeight="1">
      <c r="A14" s="50" t="s">
        <v>35</v>
      </c>
      <c r="B14" s="117" t="s">
        <v>140</v>
      </c>
      <c r="C14" s="117" t="s">
        <v>138</v>
      </c>
      <c r="D14" s="127">
        <v>11</v>
      </c>
      <c r="E14" s="128" t="s">
        <v>22</v>
      </c>
      <c r="F14" s="129">
        <v>21</v>
      </c>
      <c r="G14" s="127">
        <v>14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25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/>
    </row>
    <row r="15" spans="1:19" ht="30" customHeight="1">
      <c r="A15" s="50" t="s">
        <v>34</v>
      </c>
      <c r="B15" s="117" t="s">
        <v>141</v>
      </c>
      <c r="C15" s="117" t="s">
        <v>139</v>
      </c>
      <c r="D15" s="127">
        <v>15</v>
      </c>
      <c r="E15" s="128" t="s">
        <v>22</v>
      </c>
      <c r="F15" s="129">
        <v>21</v>
      </c>
      <c r="G15" s="127">
        <v>18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33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/>
    </row>
    <row r="16" spans="1:19" ht="30" customHeight="1">
      <c r="A16" s="50" t="s">
        <v>37</v>
      </c>
      <c r="B16" s="131" t="s">
        <v>142</v>
      </c>
      <c r="C16" s="131" t="s">
        <v>136</v>
      </c>
      <c r="D16" s="127">
        <v>9</v>
      </c>
      <c r="E16" s="128" t="s">
        <v>22</v>
      </c>
      <c r="F16" s="129">
        <v>21</v>
      </c>
      <c r="G16" s="127">
        <v>12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21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/>
    </row>
    <row r="17" spans="1:19" ht="30" customHeight="1">
      <c r="A17" s="50" t="s">
        <v>38</v>
      </c>
      <c r="B17" s="131" t="s">
        <v>143</v>
      </c>
      <c r="C17" s="131" t="s">
        <v>137</v>
      </c>
      <c r="D17" s="127">
        <v>21</v>
      </c>
      <c r="E17" s="128" t="s">
        <v>22</v>
      </c>
      <c r="F17" s="129">
        <v>10</v>
      </c>
      <c r="G17" s="127">
        <v>10</v>
      </c>
      <c r="H17" s="128" t="s">
        <v>22</v>
      </c>
      <c r="I17" s="129">
        <v>21</v>
      </c>
      <c r="J17" s="127">
        <v>21</v>
      </c>
      <c r="K17" s="128" t="s">
        <v>22</v>
      </c>
      <c r="L17" s="129">
        <v>18</v>
      </c>
      <c r="M17" s="121">
        <f t="shared" si="0"/>
        <v>52</v>
      </c>
      <c r="N17" s="122">
        <f t="shared" si="1"/>
        <v>49</v>
      </c>
      <c r="O17" s="123">
        <f t="shared" si="2"/>
        <v>2</v>
      </c>
      <c r="P17" s="124">
        <f t="shared" si="3"/>
        <v>1</v>
      </c>
      <c r="Q17" s="130">
        <f t="shared" si="4"/>
        <v>1</v>
      </c>
      <c r="R17" s="126">
        <f t="shared" si="4"/>
        <v>0</v>
      </c>
      <c r="S17" s="21"/>
    </row>
    <row r="18" spans="1:19" ht="30" customHeight="1">
      <c r="A18" s="50" t="s">
        <v>39</v>
      </c>
      <c r="B18" s="131" t="s">
        <v>144</v>
      </c>
      <c r="C18" s="131" t="s">
        <v>135</v>
      </c>
      <c r="D18" s="127">
        <v>12</v>
      </c>
      <c r="E18" s="128" t="s">
        <v>22</v>
      </c>
      <c r="F18" s="129">
        <v>21</v>
      </c>
      <c r="G18" s="127">
        <v>13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25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/>
    </row>
    <row r="19" spans="1:19" ht="30" customHeight="1" thickBot="1">
      <c r="A19" s="50" t="s">
        <v>40</v>
      </c>
      <c r="B19" s="131" t="s">
        <v>128</v>
      </c>
      <c r="C19" s="131" t="s">
        <v>134</v>
      </c>
      <c r="D19" s="127">
        <v>7</v>
      </c>
      <c r="E19" s="128" t="s">
        <v>22</v>
      </c>
      <c r="F19" s="129">
        <v>21</v>
      </c>
      <c r="G19" s="127">
        <v>4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11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/>
    </row>
    <row r="20" spans="1:19" ht="34.5" customHeight="1" thickBot="1">
      <c r="A20" s="115" t="s">
        <v>10</v>
      </c>
      <c r="B20" s="209" t="s">
        <v>66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186</v>
      </c>
      <c r="N20" s="134">
        <f t="shared" si="5"/>
        <v>301</v>
      </c>
      <c r="O20" s="135">
        <f t="shared" si="5"/>
        <v>2</v>
      </c>
      <c r="P20" s="136">
        <f t="shared" si="5"/>
        <v>13</v>
      </c>
      <c r="Q20" s="135">
        <f t="shared" si="5"/>
        <v>1</v>
      </c>
      <c r="R20" s="137">
        <f t="shared" si="5"/>
        <v>6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B8" sqref="B8:B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151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9" t="s">
        <v>66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84</v>
      </c>
      <c r="S8" s="8"/>
    </row>
    <row r="9" spans="1:19" ht="19.5" customHeight="1">
      <c r="A9" s="4" t="s">
        <v>4</v>
      </c>
      <c r="B9" s="191"/>
      <c r="C9" s="189" t="s">
        <v>69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50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171</v>
      </c>
      <c r="C13" s="117" t="s">
        <v>117</v>
      </c>
      <c r="D13" s="118">
        <v>21</v>
      </c>
      <c r="E13" s="119" t="s">
        <v>22</v>
      </c>
      <c r="F13" s="120">
        <v>19</v>
      </c>
      <c r="G13" s="118">
        <v>25</v>
      </c>
      <c r="H13" s="119" t="s">
        <v>22</v>
      </c>
      <c r="I13" s="120">
        <v>23</v>
      </c>
      <c r="J13" s="118"/>
      <c r="K13" s="119" t="s">
        <v>22</v>
      </c>
      <c r="L13" s="120"/>
      <c r="M13" s="121">
        <f aca="true" t="shared" si="0" ref="M13:M19">D13+G13+J13</f>
        <v>46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/>
    </row>
    <row r="14" spans="1:19" ht="30" customHeight="1">
      <c r="A14" s="50" t="s">
        <v>35</v>
      </c>
      <c r="B14" s="117" t="s">
        <v>174</v>
      </c>
      <c r="C14" s="117" t="s">
        <v>119</v>
      </c>
      <c r="D14" s="127">
        <v>19</v>
      </c>
      <c r="E14" s="128" t="s">
        <v>22</v>
      </c>
      <c r="F14" s="129">
        <v>21</v>
      </c>
      <c r="G14" s="127">
        <v>25</v>
      </c>
      <c r="H14" s="128" t="s">
        <v>22</v>
      </c>
      <c r="I14" s="129">
        <v>23</v>
      </c>
      <c r="J14" s="127">
        <v>16</v>
      </c>
      <c r="K14" s="128" t="s">
        <v>22</v>
      </c>
      <c r="L14" s="129">
        <v>21</v>
      </c>
      <c r="M14" s="121">
        <v>0</v>
      </c>
      <c r="N14" s="122">
        <f t="shared" si="1"/>
        <v>65</v>
      </c>
      <c r="O14" s="123"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/>
    </row>
    <row r="15" spans="1:19" ht="30" customHeight="1">
      <c r="A15" s="50" t="s">
        <v>34</v>
      </c>
      <c r="B15" s="117" t="s">
        <v>172</v>
      </c>
      <c r="C15" s="117" t="s">
        <v>187</v>
      </c>
      <c r="D15" s="127">
        <v>21</v>
      </c>
      <c r="E15" s="128" t="s">
        <v>22</v>
      </c>
      <c r="F15" s="129">
        <v>16</v>
      </c>
      <c r="G15" s="127">
        <v>19</v>
      </c>
      <c r="H15" s="128" t="s">
        <v>22</v>
      </c>
      <c r="I15" s="129">
        <v>21</v>
      </c>
      <c r="J15" s="127">
        <v>19</v>
      </c>
      <c r="K15" s="128" t="s">
        <v>22</v>
      </c>
      <c r="L15" s="129">
        <v>21</v>
      </c>
      <c r="M15" s="121">
        <f t="shared" si="0"/>
        <v>59</v>
      </c>
      <c r="N15" s="122">
        <f t="shared" si="1"/>
        <v>58</v>
      </c>
      <c r="O15" s="123">
        <f>IF(D15&gt;F15,1,0)+IF(G15&gt;I15,1,0)+IF(J15&gt;L15,1,0)</f>
        <v>1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/>
    </row>
    <row r="16" spans="1:19" ht="30" customHeight="1">
      <c r="A16" s="50" t="s">
        <v>37</v>
      </c>
      <c r="B16" s="131" t="s">
        <v>173</v>
      </c>
      <c r="C16" s="131" t="s">
        <v>188</v>
      </c>
      <c r="D16" s="127">
        <v>21</v>
      </c>
      <c r="E16" s="128" t="s">
        <v>22</v>
      </c>
      <c r="F16" s="129">
        <v>12</v>
      </c>
      <c r="G16" s="127">
        <v>21</v>
      </c>
      <c r="H16" s="128" t="s">
        <v>22</v>
      </c>
      <c r="I16" s="129">
        <v>12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24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/>
    </row>
    <row r="17" spans="1:19" ht="30" customHeight="1">
      <c r="A17" s="50" t="s">
        <v>38</v>
      </c>
      <c r="B17" s="131" t="s">
        <v>137</v>
      </c>
      <c r="C17" s="131" t="s">
        <v>189</v>
      </c>
      <c r="D17" s="127">
        <v>17</v>
      </c>
      <c r="E17" s="128" t="s">
        <v>22</v>
      </c>
      <c r="F17" s="129">
        <v>21</v>
      </c>
      <c r="G17" s="127">
        <v>21</v>
      </c>
      <c r="H17" s="128" t="s">
        <v>22</v>
      </c>
      <c r="I17" s="129">
        <v>17</v>
      </c>
      <c r="J17" s="127">
        <v>18</v>
      </c>
      <c r="K17" s="128" t="s">
        <v>22</v>
      </c>
      <c r="L17" s="129">
        <v>21</v>
      </c>
      <c r="M17" s="121">
        <f t="shared" si="0"/>
        <v>56</v>
      </c>
      <c r="N17" s="122">
        <f t="shared" si="1"/>
        <v>59</v>
      </c>
      <c r="O17" s="123">
        <f t="shared" si="2"/>
        <v>1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/>
    </row>
    <row r="18" spans="1:19" ht="30" customHeight="1">
      <c r="A18" s="50" t="s">
        <v>39</v>
      </c>
      <c r="B18" s="131" t="s">
        <v>175</v>
      </c>
      <c r="C18" s="131" t="s">
        <v>127</v>
      </c>
      <c r="D18" s="127">
        <v>21</v>
      </c>
      <c r="E18" s="128" t="s">
        <v>22</v>
      </c>
      <c r="F18" s="129">
        <v>13</v>
      </c>
      <c r="G18" s="127">
        <v>21</v>
      </c>
      <c r="H18" s="128" t="s">
        <v>22</v>
      </c>
      <c r="I18" s="129">
        <v>13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26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/>
    </row>
    <row r="19" spans="1:19" ht="30" customHeight="1" thickBot="1">
      <c r="A19" s="50" t="s">
        <v>40</v>
      </c>
      <c r="B19" s="131" t="s">
        <v>134</v>
      </c>
      <c r="C19" s="131" t="s">
        <v>129</v>
      </c>
      <c r="D19" s="127">
        <v>21</v>
      </c>
      <c r="E19" s="128" t="s">
        <v>22</v>
      </c>
      <c r="F19" s="129">
        <v>16</v>
      </c>
      <c r="G19" s="127">
        <v>21</v>
      </c>
      <c r="H19" s="128" t="s">
        <v>22</v>
      </c>
      <c r="I19" s="129">
        <v>18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34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/>
    </row>
    <row r="20" spans="1:19" ht="34.5" customHeight="1" thickBot="1">
      <c r="A20" s="115" t="s">
        <v>10</v>
      </c>
      <c r="B20" s="209" t="s">
        <v>66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287</v>
      </c>
      <c r="N20" s="134">
        <f t="shared" si="5"/>
        <v>308</v>
      </c>
      <c r="O20" s="135">
        <f t="shared" si="5"/>
        <v>10</v>
      </c>
      <c r="P20" s="136">
        <f t="shared" si="5"/>
        <v>6</v>
      </c>
      <c r="Q20" s="135">
        <f t="shared" si="5"/>
        <v>4</v>
      </c>
      <c r="R20" s="137">
        <f t="shared" si="5"/>
        <v>3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W30" sqref="W30"/>
    </sheetView>
  </sheetViews>
  <sheetFormatPr defaultColWidth="8.87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2" max="23" width="8.87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254</v>
      </c>
      <c r="C3" s="114"/>
      <c r="D3" s="40"/>
      <c r="E3" s="40"/>
      <c r="F3" s="39"/>
      <c r="G3" s="39"/>
      <c r="H3" s="39"/>
      <c r="I3" s="40"/>
      <c r="J3" s="40"/>
      <c r="K3" s="40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48</v>
      </c>
      <c r="D5" s="236">
        <v>1</v>
      </c>
      <c r="E5" s="237"/>
      <c r="F5" s="238"/>
      <c r="G5" s="239">
        <v>2</v>
      </c>
      <c r="H5" s="237"/>
      <c r="I5" s="238"/>
      <c r="J5" s="239">
        <v>3</v>
      </c>
      <c r="K5" s="237"/>
      <c r="L5" s="238"/>
      <c r="M5" s="240" t="s">
        <v>32</v>
      </c>
      <c r="N5" s="241"/>
      <c r="O5" s="242"/>
      <c r="P5" s="241" t="s">
        <v>30</v>
      </c>
      <c r="Q5" s="241"/>
      <c r="R5" s="242"/>
      <c r="S5" s="243" t="s">
        <v>31</v>
      </c>
      <c r="T5" s="241"/>
      <c r="U5" s="242"/>
      <c r="V5" s="43" t="s">
        <v>23</v>
      </c>
      <c r="W5" s="44" t="s">
        <v>24</v>
      </c>
    </row>
    <row r="6" spans="1:25" ht="19.5" customHeight="1">
      <c r="A6" s="3"/>
      <c r="B6" s="217">
        <v>1</v>
      </c>
      <c r="C6" s="45"/>
      <c r="D6" s="94"/>
      <c r="E6" s="95"/>
      <c r="F6" s="96"/>
      <c r="G6" s="85">
        <f>'C_1-2'!Q20</f>
        <v>6</v>
      </c>
      <c r="H6" s="86" t="s">
        <v>22</v>
      </c>
      <c r="I6" s="55">
        <f>'C_1-2'!R20</f>
        <v>1</v>
      </c>
      <c r="J6" s="85">
        <f>'C_3-1'!R20</f>
        <v>7</v>
      </c>
      <c r="K6" s="86" t="s">
        <v>22</v>
      </c>
      <c r="L6" s="55">
        <f>'C_3-1'!Q20</f>
        <v>0</v>
      </c>
      <c r="M6" s="80"/>
      <c r="N6" s="59"/>
      <c r="O6" s="74"/>
      <c r="P6" s="60"/>
      <c r="Q6" s="59"/>
      <c r="R6" s="61"/>
      <c r="S6" s="58">
        <f>G6+J6</f>
        <v>13</v>
      </c>
      <c r="T6" s="62" t="s">
        <v>22</v>
      </c>
      <c r="U6" s="74">
        <f>I6+L6</f>
        <v>1</v>
      </c>
      <c r="V6" s="220">
        <v>2</v>
      </c>
      <c r="W6" s="232" t="s">
        <v>55</v>
      </c>
      <c r="X6" s="3"/>
      <c r="Y6" s="3"/>
    </row>
    <row r="7" spans="1:25" ht="19.5" customHeight="1">
      <c r="A7" s="3"/>
      <c r="B7" s="218"/>
      <c r="C7" s="46" t="s">
        <v>68</v>
      </c>
      <c r="D7" s="97"/>
      <c r="E7" s="98"/>
      <c r="F7" s="99"/>
      <c r="G7" s="88">
        <f>'C_1-2'!O20</f>
        <v>12</v>
      </c>
      <c r="H7" s="89" t="s">
        <v>22</v>
      </c>
      <c r="I7" s="56">
        <f>'C_1-2'!P20</f>
        <v>3</v>
      </c>
      <c r="J7" s="88">
        <f>'C_3-1'!P20</f>
        <v>14</v>
      </c>
      <c r="K7" s="89" t="s">
        <v>22</v>
      </c>
      <c r="L7" s="56">
        <f>'C_3-1'!O20</f>
        <v>0</v>
      </c>
      <c r="M7" s="76"/>
      <c r="N7" s="63"/>
      <c r="O7" s="66"/>
      <c r="P7" s="64">
        <f>G7+J7</f>
        <v>26</v>
      </c>
      <c r="Q7" s="65" t="s">
        <v>22</v>
      </c>
      <c r="R7" s="66">
        <f>I7+L7</f>
        <v>3</v>
      </c>
      <c r="S7" s="67"/>
      <c r="T7" s="68"/>
      <c r="U7" s="110"/>
      <c r="V7" s="221"/>
      <c r="W7" s="233"/>
      <c r="X7" s="3"/>
      <c r="Y7" s="3"/>
    </row>
    <row r="8" spans="1:25" ht="19.5" customHeight="1" thickBot="1">
      <c r="A8" s="3"/>
      <c r="B8" s="219"/>
      <c r="C8" s="47"/>
      <c r="D8" s="100"/>
      <c r="E8" s="101"/>
      <c r="F8" s="102"/>
      <c r="G8" s="91">
        <f>'C_1-2'!M20</f>
        <v>295</v>
      </c>
      <c r="H8" s="92" t="s">
        <v>22</v>
      </c>
      <c r="I8" s="57">
        <f>'C_1-2'!N20</f>
        <v>209</v>
      </c>
      <c r="J8" s="91">
        <f>'C_3-1'!N20</f>
        <v>294</v>
      </c>
      <c r="K8" s="92" t="s">
        <v>22</v>
      </c>
      <c r="L8" s="57">
        <f>'C_3-1'!M20</f>
        <v>105</v>
      </c>
      <c r="M8" s="81">
        <f>G8+J8</f>
        <v>589</v>
      </c>
      <c r="N8" s="75" t="s">
        <v>22</v>
      </c>
      <c r="O8" s="103">
        <f>I8+L8</f>
        <v>314</v>
      </c>
      <c r="P8" s="69"/>
      <c r="Q8" s="70"/>
      <c r="R8" s="71"/>
      <c r="S8" s="72"/>
      <c r="T8" s="73"/>
      <c r="U8" s="111"/>
      <c r="V8" s="222"/>
      <c r="W8" s="234"/>
      <c r="X8" s="3"/>
      <c r="Y8" s="3"/>
    </row>
    <row r="9" spans="1:25" ht="19.5" customHeight="1">
      <c r="A9" s="3"/>
      <c r="B9" s="217">
        <v>2</v>
      </c>
      <c r="C9" s="45"/>
      <c r="D9" s="104">
        <f>I6</f>
        <v>1</v>
      </c>
      <c r="E9" s="86" t="s">
        <v>22</v>
      </c>
      <c r="F9" s="87">
        <f>G6</f>
        <v>6</v>
      </c>
      <c r="G9" s="105"/>
      <c r="H9" s="95"/>
      <c r="I9" s="96"/>
      <c r="J9" s="85">
        <f>'C_2-3'!Q20</f>
        <v>6</v>
      </c>
      <c r="K9" s="86" t="s">
        <v>22</v>
      </c>
      <c r="L9" s="55">
        <f>'C_2-3'!R20</f>
        <v>1</v>
      </c>
      <c r="M9" s="80"/>
      <c r="N9" s="59"/>
      <c r="O9" s="74"/>
      <c r="P9" s="60"/>
      <c r="Q9" s="59"/>
      <c r="R9" s="61"/>
      <c r="S9" s="58">
        <f>D9+J9</f>
        <v>7</v>
      </c>
      <c r="T9" s="62" t="s">
        <v>22</v>
      </c>
      <c r="U9" s="74">
        <f>F9+L9</f>
        <v>7</v>
      </c>
      <c r="V9" s="220">
        <v>1</v>
      </c>
      <c r="W9" s="232" t="s">
        <v>56</v>
      </c>
      <c r="X9" s="3"/>
      <c r="Y9" s="3"/>
    </row>
    <row r="10" spans="1:25" ht="19.5" customHeight="1">
      <c r="A10" s="3"/>
      <c r="B10" s="218"/>
      <c r="C10" s="46" t="s">
        <v>89</v>
      </c>
      <c r="D10" s="106">
        <f>I7</f>
        <v>3</v>
      </c>
      <c r="E10" s="89" t="s">
        <v>22</v>
      </c>
      <c r="F10" s="90">
        <f>G7</f>
        <v>12</v>
      </c>
      <c r="G10" s="107"/>
      <c r="H10" s="98"/>
      <c r="I10" s="99"/>
      <c r="J10" s="88">
        <f>'C_2-3'!O20</f>
        <v>12</v>
      </c>
      <c r="K10" s="89" t="s">
        <v>22</v>
      </c>
      <c r="L10" s="56">
        <f>'C_2-3'!P20</f>
        <v>3</v>
      </c>
      <c r="M10" s="76"/>
      <c r="N10" s="63"/>
      <c r="O10" s="66"/>
      <c r="P10" s="64">
        <f>D10+J10</f>
        <v>15</v>
      </c>
      <c r="Q10" s="65" t="s">
        <v>22</v>
      </c>
      <c r="R10" s="66">
        <f>F10+L10</f>
        <v>15</v>
      </c>
      <c r="S10" s="67"/>
      <c r="T10" s="68"/>
      <c r="U10" s="110"/>
      <c r="V10" s="221"/>
      <c r="W10" s="233"/>
      <c r="X10" s="3"/>
      <c r="Y10" s="3"/>
    </row>
    <row r="11" spans="1:28" ht="19.5" customHeight="1" thickBot="1">
      <c r="A11" s="3"/>
      <c r="B11" s="219"/>
      <c r="C11" s="47"/>
      <c r="D11" s="108">
        <f>I8</f>
        <v>209</v>
      </c>
      <c r="E11" s="92" t="s">
        <v>22</v>
      </c>
      <c r="F11" s="93">
        <f>G8</f>
        <v>295</v>
      </c>
      <c r="G11" s="109"/>
      <c r="H11" s="101"/>
      <c r="I11" s="102"/>
      <c r="J11" s="91">
        <f>'C_2-3'!M20</f>
        <v>296</v>
      </c>
      <c r="K11" s="92" t="s">
        <v>22</v>
      </c>
      <c r="L11" s="57">
        <f>'C_2-3'!N20</f>
        <v>214</v>
      </c>
      <c r="M11" s="81">
        <f>D11+J11</f>
        <v>505</v>
      </c>
      <c r="N11" s="75" t="s">
        <v>22</v>
      </c>
      <c r="O11" s="103">
        <f>F11+L11</f>
        <v>509</v>
      </c>
      <c r="P11" s="69"/>
      <c r="Q11" s="70"/>
      <c r="R11" s="71"/>
      <c r="S11" s="72"/>
      <c r="T11" s="73"/>
      <c r="U11" s="111"/>
      <c r="V11" s="222"/>
      <c r="W11" s="234"/>
      <c r="X11" s="3"/>
      <c r="Y11" s="3"/>
      <c r="AA11" s="49"/>
      <c r="AB11" s="49"/>
    </row>
    <row r="12" spans="1:28" ht="19.5" customHeight="1">
      <c r="A12" s="3"/>
      <c r="B12" s="217">
        <v>3</v>
      </c>
      <c r="C12" s="45"/>
      <c r="D12" s="104">
        <f>L6</f>
        <v>0</v>
      </c>
      <c r="E12" s="86" t="s">
        <v>22</v>
      </c>
      <c r="F12" s="55">
        <f>J6</f>
        <v>7</v>
      </c>
      <c r="G12" s="85">
        <f>L9</f>
        <v>1</v>
      </c>
      <c r="H12" s="86" t="s">
        <v>22</v>
      </c>
      <c r="I12" s="87">
        <f>J9</f>
        <v>6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1</v>
      </c>
      <c r="T12" s="62" t="s">
        <v>22</v>
      </c>
      <c r="U12" s="74">
        <f>F12+I12</f>
        <v>13</v>
      </c>
      <c r="V12" s="220">
        <v>0</v>
      </c>
      <c r="W12" s="223" t="s">
        <v>57</v>
      </c>
      <c r="X12" s="3"/>
      <c r="Y12" s="48"/>
      <c r="AA12" s="49"/>
      <c r="AB12" s="49"/>
    </row>
    <row r="13" spans="1:28" ht="19.5" customHeight="1">
      <c r="A13" s="3"/>
      <c r="B13" s="218"/>
      <c r="C13" s="46" t="s">
        <v>71</v>
      </c>
      <c r="D13" s="106">
        <f>L7</f>
        <v>0</v>
      </c>
      <c r="E13" s="89" t="s">
        <v>22</v>
      </c>
      <c r="F13" s="56">
        <f>J7</f>
        <v>14</v>
      </c>
      <c r="G13" s="88">
        <f>L10</f>
        <v>3</v>
      </c>
      <c r="H13" s="89" t="s">
        <v>22</v>
      </c>
      <c r="I13" s="90">
        <f>J10</f>
        <v>12</v>
      </c>
      <c r="J13" s="107"/>
      <c r="K13" s="98"/>
      <c r="L13" s="99"/>
      <c r="M13" s="76"/>
      <c r="N13" s="63"/>
      <c r="O13" s="66"/>
      <c r="P13" s="64">
        <f>D13+G13</f>
        <v>3</v>
      </c>
      <c r="Q13" s="65" t="s">
        <v>22</v>
      </c>
      <c r="R13" s="66">
        <f>F13+I13</f>
        <v>26</v>
      </c>
      <c r="S13" s="67"/>
      <c r="T13" s="68"/>
      <c r="U13" s="110"/>
      <c r="V13" s="221"/>
      <c r="W13" s="224"/>
      <c r="X13" s="3"/>
      <c r="Y13" s="48"/>
      <c r="AA13" s="49"/>
      <c r="AB13" s="49"/>
    </row>
    <row r="14" spans="1:28" ht="19.5" customHeight="1" thickBot="1">
      <c r="A14" s="3"/>
      <c r="B14" s="219"/>
      <c r="C14" s="47"/>
      <c r="D14" s="108">
        <f>L8</f>
        <v>105</v>
      </c>
      <c r="E14" s="92" t="s">
        <v>22</v>
      </c>
      <c r="F14" s="57">
        <f>J8</f>
        <v>294</v>
      </c>
      <c r="G14" s="91">
        <f>L11</f>
        <v>214</v>
      </c>
      <c r="H14" s="92" t="s">
        <v>22</v>
      </c>
      <c r="I14" s="93">
        <f>J11</f>
        <v>296</v>
      </c>
      <c r="J14" s="107"/>
      <c r="K14" s="98"/>
      <c r="L14" s="99"/>
      <c r="M14" s="81">
        <f>D14+G14</f>
        <v>319</v>
      </c>
      <c r="N14" s="75" t="s">
        <v>22</v>
      </c>
      <c r="O14" s="103">
        <f>F14+I14</f>
        <v>590</v>
      </c>
      <c r="P14" s="69"/>
      <c r="Q14" s="70"/>
      <c r="R14" s="71"/>
      <c r="S14" s="72"/>
      <c r="T14" s="73"/>
      <c r="U14" s="111"/>
      <c r="V14" s="222"/>
      <c r="W14" s="225"/>
      <c r="X14" s="3"/>
      <c r="Y14" s="48"/>
      <c r="AA14" s="49"/>
      <c r="AB14" s="49"/>
    </row>
    <row r="15" spans="1:30" ht="12.75">
      <c r="A15" s="3"/>
      <c r="C15" s="3"/>
      <c r="D15" s="226" t="s">
        <v>25</v>
      </c>
      <c r="E15" s="227"/>
      <c r="F15" s="228"/>
      <c r="G15" s="229" t="s">
        <v>26</v>
      </c>
      <c r="H15" s="230"/>
      <c r="I15" s="231"/>
      <c r="J15" s="229" t="s">
        <v>27</v>
      </c>
      <c r="K15" s="230"/>
      <c r="L15" s="231"/>
      <c r="M15" s="138">
        <f>SUM(M6:M14)</f>
        <v>1413</v>
      </c>
      <c r="N15" s="138"/>
      <c r="O15" s="139">
        <f>SUM(O6:O14)</f>
        <v>1413</v>
      </c>
      <c r="P15" s="138">
        <f>SUM(P6:P14)</f>
        <v>44</v>
      </c>
      <c r="Q15" s="138"/>
      <c r="R15" s="139">
        <f>SUM(R6:R14)</f>
        <v>44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211" t="s">
        <v>42</v>
      </c>
      <c r="E16" s="212"/>
      <c r="F16" s="213"/>
      <c r="G16" s="211" t="s">
        <v>45</v>
      </c>
      <c r="H16" s="212"/>
      <c r="I16" s="213"/>
      <c r="J16" s="211" t="s">
        <v>43</v>
      </c>
      <c r="K16" s="212"/>
      <c r="L16" s="213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214" t="s">
        <v>29</v>
      </c>
      <c r="E17" s="215"/>
      <c r="F17" s="216"/>
      <c r="G17" s="214" t="s">
        <v>46</v>
      </c>
      <c r="H17" s="215"/>
      <c r="I17" s="216"/>
      <c r="J17" s="214" t="s">
        <v>44</v>
      </c>
      <c r="K17" s="215"/>
      <c r="L17" s="216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B8" sqref="B8:B9"/>
    </sheetView>
  </sheetViews>
  <sheetFormatPr defaultColWidth="9.00390625" defaultRowHeight="12.75"/>
  <cols>
    <col min="1" max="1" width="15.875" style="3" customWidth="1"/>
    <col min="2" max="2" width="34.625" style="3" customWidth="1"/>
    <col min="3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151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9" t="s">
        <v>89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84</v>
      </c>
      <c r="S8" s="8"/>
    </row>
    <row r="9" spans="1:19" ht="19.5" customHeight="1">
      <c r="A9" s="4" t="s">
        <v>4</v>
      </c>
      <c r="B9" s="191"/>
      <c r="C9" s="189" t="s">
        <v>71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49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90</v>
      </c>
      <c r="C13" s="117" t="s">
        <v>91</v>
      </c>
      <c r="D13" s="118">
        <v>21</v>
      </c>
      <c r="E13" s="119" t="s">
        <v>22</v>
      </c>
      <c r="F13" s="120">
        <v>13</v>
      </c>
      <c r="G13" s="118">
        <v>21</v>
      </c>
      <c r="H13" s="119" t="s">
        <v>22</v>
      </c>
      <c r="I13" s="120">
        <v>15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28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/>
    </row>
    <row r="14" spans="1:19" ht="30" customHeight="1">
      <c r="A14" s="50" t="s">
        <v>35</v>
      </c>
      <c r="B14" s="116" t="s">
        <v>92</v>
      </c>
      <c r="C14" s="117" t="s">
        <v>95</v>
      </c>
      <c r="D14" s="127">
        <v>10</v>
      </c>
      <c r="E14" s="128" t="s">
        <v>22</v>
      </c>
      <c r="F14" s="129">
        <v>21</v>
      </c>
      <c r="G14" s="127">
        <v>12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22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/>
    </row>
    <row r="15" spans="1:19" ht="30" customHeight="1">
      <c r="A15" s="50" t="s">
        <v>34</v>
      </c>
      <c r="B15" s="116" t="s">
        <v>131</v>
      </c>
      <c r="C15" s="117" t="s">
        <v>93</v>
      </c>
      <c r="D15" s="127">
        <v>25</v>
      </c>
      <c r="E15" s="128" t="s">
        <v>22</v>
      </c>
      <c r="F15" s="129">
        <v>23</v>
      </c>
      <c r="G15" s="127">
        <v>21</v>
      </c>
      <c r="H15" s="128" t="s">
        <v>22</v>
      </c>
      <c r="I15" s="129">
        <v>18</v>
      </c>
      <c r="J15" s="127"/>
      <c r="K15" s="128" t="s">
        <v>22</v>
      </c>
      <c r="L15" s="129"/>
      <c r="M15" s="121">
        <f t="shared" si="0"/>
        <v>46</v>
      </c>
      <c r="N15" s="122">
        <f t="shared" si="1"/>
        <v>41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/>
    </row>
    <row r="16" spans="1:19" ht="30" customHeight="1">
      <c r="A16" s="50" t="s">
        <v>37</v>
      </c>
      <c r="B16" s="131" t="s">
        <v>94</v>
      </c>
      <c r="C16" s="131" t="s">
        <v>96</v>
      </c>
      <c r="D16" s="127">
        <v>21</v>
      </c>
      <c r="E16" s="128" t="s">
        <v>22</v>
      </c>
      <c r="F16" s="129">
        <v>13</v>
      </c>
      <c r="G16" s="127">
        <v>21</v>
      </c>
      <c r="H16" s="128" t="s">
        <v>22</v>
      </c>
      <c r="I16" s="129">
        <v>17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30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/>
    </row>
    <row r="17" spans="1:19" ht="30" customHeight="1">
      <c r="A17" s="50" t="s">
        <v>38</v>
      </c>
      <c r="B17" s="131" t="s">
        <v>97</v>
      </c>
      <c r="C17" s="131" t="s">
        <v>98</v>
      </c>
      <c r="D17" s="127">
        <v>21</v>
      </c>
      <c r="E17" s="128" t="s">
        <v>22</v>
      </c>
      <c r="F17" s="129">
        <v>11</v>
      </c>
      <c r="G17" s="127">
        <v>21</v>
      </c>
      <c r="H17" s="128" t="s">
        <v>22</v>
      </c>
      <c r="I17" s="129">
        <v>5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16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/>
    </row>
    <row r="18" spans="1:19" ht="30" customHeight="1">
      <c r="A18" s="50" t="s">
        <v>39</v>
      </c>
      <c r="B18" s="131" t="s">
        <v>99</v>
      </c>
      <c r="C18" s="131" t="s">
        <v>100</v>
      </c>
      <c r="D18" s="127">
        <v>21</v>
      </c>
      <c r="E18" s="128" t="s">
        <v>22</v>
      </c>
      <c r="F18" s="129">
        <v>12</v>
      </c>
      <c r="G18" s="127">
        <v>18</v>
      </c>
      <c r="H18" s="128" t="s">
        <v>22</v>
      </c>
      <c r="I18" s="129">
        <v>21</v>
      </c>
      <c r="J18" s="127">
        <v>21</v>
      </c>
      <c r="K18" s="128" t="s">
        <v>22</v>
      </c>
      <c r="L18" s="129">
        <v>10</v>
      </c>
      <c r="M18" s="121">
        <f t="shared" si="0"/>
        <v>60</v>
      </c>
      <c r="N18" s="122">
        <f t="shared" si="1"/>
        <v>43</v>
      </c>
      <c r="O18" s="123">
        <f t="shared" si="2"/>
        <v>2</v>
      </c>
      <c r="P18" s="124">
        <f t="shared" si="3"/>
        <v>1</v>
      </c>
      <c r="Q18" s="130">
        <f t="shared" si="4"/>
        <v>1</v>
      </c>
      <c r="R18" s="126">
        <f t="shared" si="4"/>
        <v>0</v>
      </c>
      <c r="S18" s="21"/>
    </row>
    <row r="19" spans="1:19" ht="30" customHeight="1" thickBot="1">
      <c r="A19" s="50" t="s">
        <v>40</v>
      </c>
      <c r="B19" s="131" t="s">
        <v>102</v>
      </c>
      <c r="C19" s="131" t="s">
        <v>101</v>
      </c>
      <c r="D19" s="127">
        <v>21</v>
      </c>
      <c r="E19" s="128" t="s">
        <v>22</v>
      </c>
      <c r="F19" s="129">
        <v>7</v>
      </c>
      <c r="G19" s="127">
        <v>21</v>
      </c>
      <c r="H19" s="128" t="s">
        <v>22</v>
      </c>
      <c r="I19" s="129">
        <v>7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14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/>
    </row>
    <row r="20" spans="1:19" ht="34.5" customHeight="1" thickBot="1">
      <c r="A20" s="115" t="s">
        <v>10</v>
      </c>
      <c r="B20" s="209" t="s">
        <v>89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296</v>
      </c>
      <c r="N20" s="134">
        <f t="shared" si="5"/>
        <v>214</v>
      </c>
      <c r="O20" s="135">
        <f t="shared" si="5"/>
        <v>12</v>
      </c>
      <c r="P20" s="136">
        <f t="shared" si="5"/>
        <v>3</v>
      </c>
      <c r="Q20" s="135">
        <f t="shared" si="5"/>
        <v>6</v>
      </c>
      <c r="R20" s="137">
        <f t="shared" si="5"/>
        <v>1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4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B8" sqref="B8:B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33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9" t="s">
        <v>71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150" t="s">
        <v>84</v>
      </c>
      <c r="S8" s="8"/>
    </row>
    <row r="9" spans="1:19" ht="19.5" customHeight="1">
      <c r="A9" s="4" t="s">
        <v>4</v>
      </c>
      <c r="B9" s="191"/>
      <c r="C9" s="189" t="s">
        <v>68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49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152</v>
      </c>
      <c r="C13" s="117" t="s">
        <v>145</v>
      </c>
      <c r="D13" s="118">
        <v>5</v>
      </c>
      <c r="E13" s="119" t="s">
        <v>22</v>
      </c>
      <c r="F13" s="120">
        <v>21</v>
      </c>
      <c r="G13" s="118">
        <v>6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11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/>
    </row>
    <row r="14" spans="1:19" ht="30" customHeight="1">
      <c r="A14" s="50" t="s">
        <v>35</v>
      </c>
      <c r="B14" s="116" t="s">
        <v>95</v>
      </c>
      <c r="C14" s="117" t="s">
        <v>148</v>
      </c>
      <c r="D14" s="127">
        <v>11</v>
      </c>
      <c r="E14" s="128" t="s">
        <v>22</v>
      </c>
      <c r="F14" s="129">
        <v>21</v>
      </c>
      <c r="G14" s="127">
        <v>8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19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/>
    </row>
    <row r="15" spans="1:19" ht="30" customHeight="1">
      <c r="A15" s="50" t="s">
        <v>34</v>
      </c>
      <c r="B15" s="116" t="s">
        <v>93</v>
      </c>
      <c r="C15" s="117" t="s">
        <v>149</v>
      </c>
      <c r="D15" s="127">
        <v>5</v>
      </c>
      <c r="E15" s="128" t="s">
        <v>22</v>
      </c>
      <c r="F15" s="129">
        <v>21</v>
      </c>
      <c r="G15" s="127">
        <v>3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8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/>
    </row>
    <row r="16" spans="1:19" ht="30" customHeight="1">
      <c r="A16" s="50" t="s">
        <v>37</v>
      </c>
      <c r="B16" s="131" t="s">
        <v>153</v>
      </c>
      <c r="C16" s="131" t="s">
        <v>147</v>
      </c>
      <c r="D16" s="127">
        <v>8</v>
      </c>
      <c r="E16" s="128" t="s">
        <v>22</v>
      </c>
      <c r="F16" s="129">
        <v>21</v>
      </c>
      <c r="G16" s="127">
        <v>9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17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/>
    </row>
    <row r="17" spans="1:19" ht="30" customHeight="1">
      <c r="A17" s="50" t="s">
        <v>38</v>
      </c>
      <c r="B17" s="131" t="s">
        <v>154</v>
      </c>
      <c r="C17" s="131" t="s">
        <v>146</v>
      </c>
      <c r="D17" s="127">
        <v>12</v>
      </c>
      <c r="E17" s="128" t="s">
        <v>22</v>
      </c>
      <c r="F17" s="129">
        <v>21</v>
      </c>
      <c r="G17" s="127">
        <v>2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14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/>
    </row>
    <row r="18" spans="1:19" ht="30" customHeight="1">
      <c r="A18" s="50" t="s">
        <v>39</v>
      </c>
      <c r="B18" s="131" t="s">
        <v>155</v>
      </c>
      <c r="C18" s="131" t="s">
        <v>150</v>
      </c>
      <c r="D18" s="127">
        <v>8</v>
      </c>
      <c r="E18" s="128" t="s">
        <v>22</v>
      </c>
      <c r="F18" s="129">
        <v>21</v>
      </c>
      <c r="G18" s="127">
        <v>4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12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/>
    </row>
    <row r="19" spans="1:19" ht="30" customHeight="1" thickBot="1">
      <c r="A19" s="50" t="s">
        <v>40</v>
      </c>
      <c r="B19" s="131" t="s">
        <v>101</v>
      </c>
      <c r="C19" s="131" t="s">
        <v>151</v>
      </c>
      <c r="D19" s="127">
        <v>11</v>
      </c>
      <c r="E19" s="128" t="s">
        <v>22</v>
      </c>
      <c r="F19" s="129">
        <v>21</v>
      </c>
      <c r="G19" s="127">
        <v>13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24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/>
    </row>
    <row r="20" spans="1:19" ht="34.5" customHeight="1" thickBot="1">
      <c r="A20" s="115" t="s">
        <v>10</v>
      </c>
      <c r="B20" s="209" t="s">
        <v>68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105</v>
      </c>
      <c r="N20" s="134">
        <f t="shared" si="5"/>
        <v>294</v>
      </c>
      <c r="O20" s="135">
        <f t="shared" si="5"/>
        <v>0</v>
      </c>
      <c r="P20" s="136">
        <f t="shared" si="5"/>
        <v>14</v>
      </c>
      <c r="Q20" s="135">
        <f t="shared" si="5"/>
        <v>0</v>
      </c>
      <c r="R20" s="137">
        <f t="shared" si="5"/>
        <v>7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B8" sqref="B8:B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32"/>
      <c r="C7" s="151" t="s">
        <v>85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189" t="s">
        <v>68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84</v>
      </c>
      <c r="S8" s="8"/>
    </row>
    <row r="9" spans="1:19" ht="19.5" customHeight="1">
      <c r="A9" s="4" t="s">
        <v>4</v>
      </c>
      <c r="B9" s="191"/>
      <c r="C9" s="189" t="s">
        <v>89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99" t="s">
        <v>49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183</v>
      </c>
      <c r="C13" s="117" t="s">
        <v>90</v>
      </c>
      <c r="D13" s="118">
        <v>21</v>
      </c>
      <c r="E13" s="119" t="s">
        <v>22</v>
      </c>
      <c r="F13" s="120">
        <v>16</v>
      </c>
      <c r="G13" s="118">
        <v>21</v>
      </c>
      <c r="H13" s="119" t="s">
        <v>22</v>
      </c>
      <c r="I13" s="120">
        <v>18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34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/>
    </row>
    <row r="14" spans="1:19" ht="30" customHeight="1">
      <c r="A14" s="50" t="s">
        <v>35</v>
      </c>
      <c r="B14" s="117" t="s">
        <v>184</v>
      </c>
      <c r="C14" s="117" t="s">
        <v>180</v>
      </c>
      <c r="D14" s="127">
        <v>21</v>
      </c>
      <c r="E14" s="128" t="s">
        <v>22</v>
      </c>
      <c r="F14" s="129">
        <v>9</v>
      </c>
      <c r="G14" s="127">
        <v>21</v>
      </c>
      <c r="H14" s="128" t="s">
        <v>22</v>
      </c>
      <c r="I14" s="129">
        <v>7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16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/>
    </row>
    <row r="15" spans="1:19" ht="30" customHeight="1">
      <c r="A15" s="50" t="s">
        <v>34</v>
      </c>
      <c r="B15" s="117" t="s">
        <v>149</v>
      </c>
      <c r="C15" s="117" t="s">
        <v>181</v>
      </c>
      <c r="D15" s="127">
        <v>21</v>
      </c>
      <c r="E15" s="128" t="s">
        <v>22</v>
      </c>
      <c r="F15" s="129">
        <v>12</v>
      </c>
      <c r="G15" s="127">
        <v>21</v>
      </c>
      <c r="H15" s="128" t="s">
        <v>22</v>
      </c>
      <c r="I15" s="129">
        <v>10</v>
      </c>
      <c r="J15" s="127"/>
      <c r="K15" s="128" t="s">
        <v>22</v>
      </c>
      <c r="L15" s="129"/>
      <c r="M15" s="121">
        <f t="shared" si="0"/>
        <v>42</v>
      </c>
      <c r="N15" s="122">
        <f t="shared" si="1"/>
        <v>22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/>
    </row>
    <row r="16" spans="1:19" ht="30" customHeight="1">
      <c r="A16" s="50" t="s">
        <v>37</v>
      </c>
      <c r="B16" s="131" t="s">
        <v>146</v>
      </c>
      <c r="C16" s="131" t="s">
        <v>94</v>
      </c>
      <c r="D16" s="127">
        <v>21</v>
      </c>
      <c r="E16" s="128" t="s">
        <v>22</v>
      </c>
      <c r="F16" s="129">
        <v>10</v>
      </c>
      <c r="G16" s="127">
        <v>21</v>
      </c>
      <c r="H16" s="128" t="s">
        <v>22</v>
      </c>
      <c r="I16" s="129">
        <v>12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22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/>
    </row>
    <row r="17" spans="1:19" ht="30" customHeight="1">
      <c r="A17" s="50" t="s">
        <v>38</v>
      </c>
      <c r="B17" s="131" t="s">
        <v>185</v>
      </c>
      <c r="C17" s="131" t="s">
        <v>97</v>
      </c>
      <c r="D17" s="127">
        <v>17</v>
      </c>
      <c r="E17" s="128" t="s">
        <v>22</v>
      </c>
      <c r="F17" s="129">
        <v>21</v>
      </c>
      <c r="G17" s="127">
        <v>21</v>
      </c>
      <c r="H17" s="128" t="s">
        <v>22</v>
      </c>
      <c r="I17" s="129">
        <v>12</v>
      </c>
      <c r="J17" s="127">
        <v>21</v>
      </c>
      <c r="K17" s="128" t="s">
        <v>22</v>
      </c>
      <c r="L17" s="129">
        <v>17</v>
      </c>
      <c r="M17" s="121">
        <f t="shared" si="0"/>
        <v>59</v>
      </c>
      <c r="N17" s="122">
        <f t="shared" si="1"/>
        <v>50</v>
      </c>
      <c r="O17" s="123">
        <f t="shared" si="2"/>
        <v>2</v>
      </c>
      <c r="P17" s="124">
        <f t="shared" si="3"/>
        <v>1</v>
      </c>
      <c r="Q17" s="130">
        <f t="shared" si="4"/>
        <v>1</v>
      </c>
      <c r="R17" s="126">
        <f t="shared" si="4"/>
        <v>0</v>
      </c>
      <c r="S17" s="21"/>
    </row>
    <row r="18" spans="1:19" ht="30" customHeight="1">
      <c r="A18" s="50" t="s">
        <v>39</v>
      </c>
      <c r="B18" s="131" t="s">
        <v>150</v>
      </c>
      <c r="C18" s="131" t="s">
        <v>99</v>
      </c>
      <c r="D18" s="127">
        <v>21</v>
      </c>
      <c r="E18" s="128" t="s">
        <v>22</v>
      </c>
      <c r="F18" s="129">
        <v>10</v>
      </c>
      <c r="G18" s="127">
        <v>21</v>
      </c>
      <c r="H18" s="128" t="s">
        <v>22</v>
      </c>
      <c r="I18" s="129">
        <v>13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23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/>
    </row>
    <row r="19" spans="1:19" ht="30" customHeight="1" thickBot="1">
      <c r="A19" s="50" t="s">
        <v>40</v>
      </c>
      <c r="B19" s="131" t="s">
        <v>151</v>
      </c>
      <c r="C19" s="131" t="s">
        <v>182</v>
      </c>
      <c r="D19" s="127">
        <v>8</v>
      </c>
      <c r="E19" s="128" t="s">
        <v>22</v>
      </c>
      <c r="F19" s="129">
        <v>21</v>
      </c>
      <c r="G19" s="127">
        <v>18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26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/>
    </row>
    <row r="20" spans="1:19" ht="34.5" customHeight="1" thickBot="1">
      <c r="A20" s="115" t="s">
        <v>10</v>
      </c>
      <c r="B20" s="209" t="s">
        <v>68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295</v>
      </c>
      <c r="N20" s="134">
        <f t="shared" si="5"/>
        <v>209</v>
      </c>
      <c r="O20" s="135">
        <f t="shared" si="5"/>
        <v>12</v>
      </c>
      <c r="P20" s="136">
        <f t="shared" si="5"/>
        <v>3</v>
      </c>
      <c r="Q20" s="135">
        <f t="shared" si="5"/>
        <v>6</v>
      </c>
      <c r="R20" s="137">
        <f t="shared" si="5"/>
        <v>1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36" sqref="C36"/>
    </sheetView>
  </sheetViews>
  <sheetFormatPr defaultColWidth="9.003906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156"/>
      <c r="C7" s="151" t="s">
        <v>85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244" t="s">
        <v>65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88" t="s">
        <v>84</v>
      </c>
      <c r="S8" s="161"/>
    </row>
    <row r="9" spans="1:19" ht="19.5" customHeight="1">
      <c r="A9" s="4" t="s">
        <v>4</v>
      </c>
      <c r="B9" s="162"/>
      <c r="C9" s="244" t="s">
        <v>68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3" t="s">
        <v>2</v>
      </c>
      <c r="Q9" s="162"/>
      <c r="R9" s="158" t="s">
        <v>33</v>
      </c>
      <c r="S9" s="161"/>
    </row>
    <row r="10" spans="1:19" ht="19.5" customHeight="1" thickBot="1">
      <c r="A10" s="10" t="s">
        <v>5</v>
      </c>
      <c r="B10" s="11"/>
      <c r="C10" s="164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65"/>
      <c r="N10" s="165"/>
      <c r="O10" s="165"/>
      <c r="P10" s="199" t="s">
        <v>82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6"/>
      <c r="N12" s="167"/>
      <c r="O12" s="166"/>
      <c r="P12" s="167"/>
      <c r="Q12" s="166"/>
      <c r="R12" s="167"/>
      <c r="S12" s="168"/>
    </row>
    <row r="13" spans="1:19" ht="30" customHeight="1" thickTop="1">
      <c r="A13" s="84" t="s">
        <v>14</v>
      </c>
      <c r="B13" s="169" t="s">
        <v>246</v>
      </c>
      <c r="C13" s="170" t="s">
        <v>205</v>
      </c>
      <c r="D13" s="171">
        <v>18</v>
      </c>
      <c r="E13" s="172" t="s">
        <v>22</v>
      </c>
      <c r="F13" s="173">
        <v>21</v>
      </c>
      <c r="G13" s="171">
        <v>21</v>
      </c>
      <c r="H13" s="172" t="s">
        <v>22</v>
      </c>
      <c r="I13" s="173">
        <v>19</v>
      </c>
      <c r="J13" s="171">
        <v>21</v>
      </c>
      <c r="K13" s="172" t="s">
        <v>22</v>
      </c>
      <c r="L13" s="173">
        <v>10</v>
      </c>
      <c r="M13" s="121">
        <f aca="true" t="shared" si="0" ref="M13:M19">D13+G13+J13</f>
        <v>60</v>
      </c>
      <c r="N13" s="122">
        <f aca="true" t="shared" si="1" ref="N13:N19">F13+I13+L13</f>
        <v>50</v>
      </c>
      <c r="O13" s="123">
        <f aca="true" t="shared" si="2" ref="O13:O19">IF(D13&gt;F13,1,0)+IF(G13&gt;I13,1,0)+IF(J13&gt;L13,1,0)</f>
        <v>2</v>
      </c>
      <c r="P13" s="124">
        <f aca="true" t="shared" si="3" ref="P13:P19">IF(D13&lt;F13,1,0)+IF(G13&lt;I13,1,0)+IF(J13&lt;L13,1,0)</f>
        <v>1</v>
      </c>
      <c r="Q13" s="125">
        <f aca="true" t="shared" si="4" ref="Q13:R19">IF(O13=2,1,0)</f>
        <v>1</v>
      </c>
      <c r="R13" s="126">
        <f t="shared" si="4"/>
        <v>0</v>
      </c>
      <c r="S13" s="174"/>
    </row>
    <row r="14" spans="1:19" ht="30" customHeight="1">
      <c r="A14" s="50" t="s">
        <v>35</v>
      </c>
      <c r="B14" s="169" t="s">
        <v>247</v>
      </c>
      <c r="C14" s="170" t="s">
        <v>184</v>
      </c>
      <c r="D14" s="175">
        <v>17</v>
      </c>
      <c r="E14" s="176" t="s">
        <v>22</v>
      </c>
      <c r="F14" s="177">
        <v>21</v>
      </c>
      <c r="G14" s="175">
        <v>21</v>
      </c>
      <c r="H14" s="176" t="s">
        <v>22</v>
      </c>
      <c r="I14" s="177">
        <v>18</v>
      </c>
      <c r="J14" s="175">
        <v>21</v>
      </c>
      <c r="K14" s="176" t="s">
        <v>22</v>
      </c>
      <c r="L14" s="177">
        <v>18</v>
      </c>
      <c r="M14" s="121">
        <f t="shared" si="0"/>
        <v>59</v>
      </c>
      <c r="N14" s="122">
        <f t="shared" si="1"/>
        <v>57</v>
      </c>
      <c r="O14" s="123">
        <f t="shared" si="2"/>
        <v>2</v>
      </c>
      <c r="P14" s="124">
        <f t="shared" si="3"/>
        <v>1</v>
      </c>
      <c r="Q14" s="130">
        <f t="shared" si="4"/>
        <v>1</v>
      </c>
      <c r="R14" s="126">
        <f t="shared" si="4"/>
        <v>0</v>
      </c>
      <c r="S14" s="174"/>
    </row>
    <row r="15" spans="1:19" ht="30" customHeight="1">
      <c r="A15" s="50" t="s">
        <v>34</v>
      </c>
      <c r="B15" s="169" t="s">
        <v>248</v>
      </c>
      <c r="C15" s="170" t="s">
        <v>223</v>
      </c>
      <c r="D15" s="175">
        <v>21</v>
      </c>
      <c r="E15" s="176" t="s">
        <v>22</v>
      </c>
      <c r="F15" s="177">
        <v>18</v>
      </c>
      <c r="G15" s="175">
        <v>21</v>
      </c>
      <c r="H15" s="176" t="s">
        <v>22</v>
      </c>
      <c r="I15" s="177">
        <v>15</v>
      </c>
      <c r="J15" s="175"/>
      <c r="K15" s="176" t="s">
        <v>22</v>
      </c>
      <c r="L15" s="177"/>
      <c r="M15" s="121">
        <f t="shared" si="0"/>
        <v>42</v>
      </c>
      <c r="N15" s="122">
        <f t="shared" si="1"/>
        <v>33</v>
      </c>
      <c r="O15" s="123">
        <f t="shared" si="2"/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174"/>
    </row>
    <row r="16" spans="1:19" ht="30" customHeight="1">
      <c r="A16" s="50" t="s">
        <v>37</v>
      </c>
      <c r="B16" s="178" t="s">
        <v>233</v>
      </c>
      <c r="C16" s="178" t="s">
        <v>146</v>
      </c>
      <c r="D16" s="175">
        <v>21</v>
      </c>
      <c r="E16" s="176" t="s">
        <v>22</v>
      </c>
      <c r="F16" s="177">
        <v>19</v>
      </c>
      <c r="G16" s="175">
        <v>21</v>
      </c>
      <c r="H16" s="176" t="s">
        <v>22</v>
      </c>
      <c r="I16" s="177">
        <v>13</v>
      </c>
      <c r="J16" s="175"/>
      <c r="K16" s="176" t="s">
        <v>22</v>
      </c>
      <c r="L16" s="177"/>
      <c r="M16" s="121">
        <f t="shared" si="0"/>
        <v>42</v>
      </c>
      <c r="N16" s="122">
        <f t="shared" si="1"/>
        <v>32</v>
      </c>
      <c r="O16" s="123">
        <f t="shared" si="2"/>
        <v>2</v>
      </c>
      <c r="P16" s="124">
        <f t="shared" si="3"/>
        <v>0</v>
      </c>
      <c r="Q16" s="130">
        <f t="shared" si="4"/>
        <v>1</v>
      </c>
      <c r="R16" s="126">
        <f t="shared" si="4"/>
        <v>0</v>
      </c>
      <c r="S16" s="174"/>
    </row>
    <row r="17" spans="1:19" ht="30" customHeight="1">
      <c r="A17" s="50" t="s">
        <v>38</v>
      </c>
      <c r="B17" s="178" t="s">
        <v>232</v>
      </c>
      <c r="C17" s="178" t="s">
        <v>185</v>
      </c>
      <c r="D17" s="175">
        <v>21</v>
      </c>
      <c r="E17" s="176" t="s">
        <v>22</v>
      </c>
      <c r="F17" s="177">
        <v>8</v>
      </c>
      <c r="G17" s="175">
        <v>21</v>
      </c>
      <c r="H17" s="176" t="s">
        <v>22</v>
      </c>
      <c r="I17" s="177">
        <v>11</v>
      </c>
      <c r="J17" s="175"/>
      <c r="K17" s="176" t="s">
        <v>22</v>
      </c>
      <c r="L17" s="177"/>
      <c r="M17" s="121">
        <f t="shared" si="0"/>
        <v>42</v>
      </c>
      <c r="N17" s="122">
        <f t="shared" si="1"/>
        <v>19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174"/>
    </row>
    <row r="18" spans="1:19" ht="30" customHeight="1">
      <c r="A18" s="50" t="s">
        <v>39</v>
      </c>
      <c r="B18" s="178" t="s">
        <v>231</v>
      </c>
      <c r="C18" s="178" t="s">
        <v>203</v>
      </c>
      <c r="D18" s="175">
        <v>21</v>
      </c>
      <c r="E18" s="176" t="s">
        <v>22</v>
      </c>
      <c r="F18" s="177">
        <v>17</v>
      </c>
      <c r="G18" s="175">
        <v>21</v>
      </c>
      <c r="H18" s="176" t="s">
        <v>22</v>
      </c>
      <c r="I18" s="177">
        <v>14</v>
      </c>
      <c r="J18" s="175"/>
      <c r="K18" s="176" t="s">
        <v>22</v>
      </c>
      <c r="L18" s="177"/>
      <c r="M18" s="121">
        <f t="shared" si="0"/>
        <v>42</v>
      </c>
      <c r="N18" s="122">
        <f t="shared" si="1"/>
        <v>31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174"/>
    </row>
    <row r="19" spans="1:19" ht="30" customHeight="1" thickBot="1">
      <c r="A19" s="50" t="s">
        <v>40</v>
      </c>
      <c r="B19" s="178" t="s">
        <v>230</v>
      </c>
      <c r="C19" s="178" t="s">
        <v>150</v>
      </c>
      <c r="D19" s="175">
        <v>21</v>
      </c>
      <c r="E19" s="176" t="s">
        <v>22</v>
      </c>
      <c r="F19" s="177">
        <v>18</v>
      </c>
      <c r="G19" s="175">
        <v>21</v>
      </c>
      <c r="H19" s="176" t="s">
        <v>22</v>
      </c>
      <c r="I19" s="177">
        <v>17</v>
      </c>
      <c r="J19" s="175"/>
      <c r="K19" s="176" t="s">
        <v>22</v>
      </c>
      <c r="L19" s="177"/>
      <c r="M19" s="121">
        <f t="shared" si="0"/>
        <v>42</v>
      </c>
      <c r="N19" s="122">
        <f t="shared" si="1"/>
        <v>35</v>
      </c>
      <c r="O19" s="123">
        <f t="shared" si="2"/>
        <v>2</v>
      </c>
      <c r="P19" s="124">
        <f t="shared" si="3"/>
        <v>0</v>
      </c>
      <c r="Q19" s="132">
        <f t="shared" si="4"/>
        <v>1</v>
      </c>
      <c r="R19" s="126">
        <f t="shared" si="4"/>
        <v>0</v>
      </c>
      <c r="S19" s="179"/>
    </row>
    <row r="20" spans="1:19" ht="34.5" customHeight="1" thickBot="1">
      <c r="A20" s="115" t="s">
        <v>10</v>
      </c>
      <c r="B20" s="209" t="str">
        <f>IF(Q20&gt;R20,C8,IF(R20&gt;Q20,C9,"remíza"))</f>
        <v>Severní Morava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329</v>
      </c>
      <c r="N20" s="134">
        <f t="shared" si="5"/>
        <v>257</v>
      </c>
      <c r="O20" s="135">
        <f t="shared" si="5"/>
        <v>14</v>
      </c>
      <c r="P20" s="136">
        <f t="shared" si="5"/>
        <v>2</v>
      </c>
      <c r="Q20" s="135">
        <f t="shared" si="5"/>
        <v>7</v>
      </c>
      <c r="R20" s="137">
        <f t="shared" si="5"/>
        <v>0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0" t="s">
        <v>12</v>
      </c>
    </row>
    <row r="23" ht="12.75"/>
    <row r="24" spans="1:2" ht="19.5" customHeight="1">
      <c r="A24" s="181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2"/>
      <c r="D27" s="29" t="s">
        <v>17</v>
      </c>
      <c r="E27" s="29"/>
      <c r="F27" s="29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</row>
    <row r="28" spans="1:20" ht="12.75">
      <c r="A28" s="30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1:20" ht="12.75">
      <c r="A29" s="30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1:20" ht="12.75">
      <c r="A30" s="30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20" ht="12.75">
      <c r="A31" s="29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  <row r="32" spans="1:20" ht="12.75">
      <c r="A32" s="30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8" sqref="C8:C9"/>
    </sheetView>
  </sheetViews>
  <sheetFormatPr defaultColWidth="9.003906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156"/>
      <c r="C7" s="151" t="s">
        <v>85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244" t="s">
        <v>69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88" t="s">
        <v>84</v>
      </c>
      <c r="S8" s="161"/>
    </row>
    <row r="9" spans="1:19" ht="19.5" customHeight="1">
      <c r="A9" s="4" t="s">
        <v>4</v>
      </c>
      <c r="B9" s="162"/>
      <c r="C9" s="244" t="s">
        <v>66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3" t="s">
        <v>2</v>
      </c>
      <c r="Q9" s="162"/>
      <c r="R9" s="158" t="s">
        <v>33</v>
      </c>
      <c r="S9" s="161"/>
    </row>
    <row r="10" spans="1:19" ht="19.5" customHeight="1" thickBot="1">
      <c r="A10" s="10" t="s">
        <v>5</v>
      </c>
      <c r="B10" s="11"/>
      <c r="C10" s="164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65"/>
      <c r="N10" s="165"/>
      <c r="O10" s="165"/>
      <c r="P10" s="199" t="s">
        <v>87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6"/>
      <c r="N12" s="167"/>
      <c r="O12" s="166"/>
      <c r="P12" s="167"/>
      <c r="Q12" s="166"/>
      <c r="R12" s="167"/>
      <c r="S12" s="168"/>
    </row>
    <row r="13" spans="1:19" ht="30" customHeight="1" thickTop="1">
      <c r="A13" s="84" t="s">
        <v>14</v>
      </c>
      <c r="B13" s="169" t="s">
        <v>117</v>
      </c>
      <c r="C13" s="170" t="s">
        <v>252</v>
      </c>
      <c r="D13" s="171">
        <v>21</v>
      </c>
      <c r="E13" s="172" t="s">
        <v>22</v>
      </c>
      <c r="F13" s="173">
        <v>18</v>
      </c>
      <c r="G13" s="171">
        <v>13</v>
      </c>
      <c r="H13" s="172" t="s">
        <v>22</v>
      </c>
      <c r="I13" s="173">
        <v>21</v>
      </c>
      <c r="J13" s="171">
        <v>21</v>
      </c>
      <c r="K13" s="172" t="s">
        <v>22</v>
      </c>
      <c r="L13" s="173">
        <v>19</v>
      </c>
      <c r="M13" s="121">
        <f aca="true" t="shared" si="0" ref="M13:M19">D13+G13+J13</f>
        <v>55</v>
      </c>
      <c r="N13" s="122">
        <f aca="true" t="shared" si="1" ref="N13:N19">F13+I13+L13</f>
        <v>58</v>
      </c>
      <c r="O13" s="123">
        <f aca="true" t="shared" si="2" ref="O13:O19">IF(D13&gt;F13,1,0)+IF(G13&gt;I13,1,0)+IF(J13&gt;L13,1,0)</f>
        <v>2</v>
      </c>
      <c r="P13" s="124">
        <f aca="true" t="shared" si="3" ref="P13:P19">IF(D13&lt;F13,1,0)+IF(G13&lt;I13,1,0)+IF(J13&lt;L13,1,0)</f>
        <v>1</v>
      </c>
      <c r="Q13" s="125">
        <f aca="true" t="shared" si="4" ref="Q13:R19">IF(O13=2,1,0)</f>
        <v>1</v>
      </c>
      <c r="R13" s="126">
        <f t="shared" si="4"/>
        <v>0</v>
      </c>
      <c r="S13" s="174"/>
    </row>
    <row r="14" spans="1:19" ht="30" customHeight="1">
      <c r="A14" s="50" t="s">
        <v>35</v>
      </c>
      <c r="B14" s="169" t="s">
        <v>119</v>
      </c>
      <c r="C14" s="170" t="s">
        <v>251</v>
      </c>
      <c r="D14" s="175">
        <v>21</v>
      </c>
      <c r="E14" s="176" t="s">
        <v>22</v>
      </c>
      <c r="F14" s="177">
        <v>12</v>
      </c>
      <c r="G14" s="175">
        <v>21</v>
      </c>
      <c r="H14" s="176" t="s">
        <v>22</v>
      </c>
      <c r="I14" s="177">
        <v>19</v>
      </c>
      <c r="J14" s="175"/>
      <c r="K14" s="176" t="s">
        <v>22</v>
      </c>
      <c r="L14" s="177"/>
      <c r="M14" s="121">
        <f t="shared" si="0"/>
        <v>42</v>
      </c>
      <c r="N14" s="122">
        <f t="shared" si="1"/>
        <v>31</v>
      </c>
      <c r="O14" s="123">
        <f t="shared" si="2"/>
        <v>2</v>
      </c>
      <c r="P14" s="124">
        <f t="shared" si="3"/>
        <v>0</v>
      </c>
      <c r="Q14" s="130">
        <f t="shared" si="4"/>
        <v>1</v>
      </c>
      <c r="R14" s="126">
        <f t="shared" si="4"/>
        <v>0</v>
      </c>
      <c r="S14" s="174"/>
    </row>
    <row r="15" spans="1:19" ht="30" customHeight="1">
      <c r="A15" s="50" t="s">
        <v>34</v>
      </c>
      <c r="B15" s="169" t="s">
        <v>187</v>
      </c>
      <c r="C15" s="170" t="s">
        <v>172</v>
      </c>
      <c r="D15" s="175">
        <v>21</v>
      </c>
      <c r="E15" s="176" t="s">
        <v>22</v>
      </c>
      <c r="F15" s="177">
        <v>15</v>
      </c>
      <c r="G15" s="175">
        <v>21</v>
      </c>
      <c r="H15" s="176" t="s">
        <v>22</v>
      </c>
      <c r="I15" s="177">
        <v>13</v>
      </c>
      <c r="J15" s="175"/>
      <c r="K15" s="176" t="s">
        <v>22</v>
      </c>
      <c r="L15" s="177"/>
      <c r="M15" s="121">
        <f t="shared" si="0"/>
        <v>42</v>
      </c>
      <c r="N15" s="122">
        <f t="shared" si="1"/>
        <v>28</v>
      </c>
      <c r="O15" s="123">
        <f t="shared" si="2"/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174"/>
    </row>
    <row r="16" spans="1:19" ht="30" customHeight="1">
      <c r="A16" s="50" t="s">
        <v>37</v>
      </c>
      <c r="B16" s="178" t="s">
        <v>249</v>
      </c>
      <c r="C16" s="178" t="s">
        <v>173</v>
      </c>
      <c r="D16" s="175">
        <v>10</v>
      </c>
      <c r="E16" s="176" t="s">
        <v>22</v>
      </c>
      <c r="F16" s="177">
        <v>21</v>
      </c>
      <c r="G16" s="175">
        <v>21</v>
      </c>
      <c r="H16" s="176" t="s">
        <v>22</v>
      </c>
      <c r="I16" s="177">
        <v>17</v>
      </c>
      <c r="J16" s="175">
        <v>15</v>
      </c>
      <c r="K16" s="176" t="s">
        <v>22</v>
      </c>
      <c r="L16" s="177">
        <v>21</v>
      </c>
      <c r="M16" s="121">
        <f t="shared" si="0"/>
        <v>46</v>
      </c>
      <c r="N16" s="122">
        <f t="shared" si="1"/>
        <v>59</v>
      </c>
      <c r="O16" s="123">
        <f t="shared" si="2"/>
        <v>1</v>
      </c>
      <c r="P16" s="124">
        <f t="shared" si="3"/>
        <v>2</v>
      </c>
      <c r="Q16" s="130">
        <f t="shared" si="4"/>
        <v>0</v>
      </c>
      <c r="R16" s="126">
        <f t="shared" si="4"/>
        <v>1</v>
      </c>
      <c r="S16" s="174"/>
    </row>
    <row r="17" spans="1:19" ht="30" customHeight="1">
      <c r="A17" s="50" t="s">
        <v>38</v>
      </c>
      <c r="B17" s="178" t="s">
        <v>125</v>
      </c>
      <c r="C17" s="178" t="s">
        <v>137</v>
      </c>
      <c r="D17" s="175">
        <v>22</v>
      </c>
      <c r="E17" s="176" t="s">
        <v>22</v>
      </c>
      <c r="F17" s="177">
        <v>20</v>
      </c>
      <c r="G17" s="175">
        <v>21</v>
      </c>
      <c r="H17" s="176" t="s">
        <v>22</v>
      </c>
      <c r="I17" s="177">
        <v>19</v>
      </c>
      <c r="J17" s="175"/>
      <c r="K17" s="176" t="s">
        <v>22</v>
      </c>
      <c r="L17" s="177"/>
      <c r="M17" s="121">
        <f t="shared" si="0"/>
        <v>43</v>
      </c>
      <c r="N17" s="122">
        <f t="shared" si="1"/>
        <v>39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174"/>
    </row>
    <row r="18" spans="1:19" ht="30" customHeight="1">
      <c r="A18" s="50" t="s">
        <v>39</v>
      </c>
      <c r="B18" s="178" t="s">
        <v>127</v>
      </c>
      <c r="C18" s="178" t="s">
        <v>175</v>
      </c>
      <c r="D18" s="175">
        <v>18</v>
      </c>
      <c r="E18" s="176" t="s">
        <v>22</v>
      </c>
      <c r="F18" s="177">
        <v>21</v>
      </c>
      <c r="G18" s="175">
        <v>9</v>
      </c>
      <c r="H18" s="176" t="s">
        <v>22</v>
      </c>
      <c r="I18" s="177">
        <v>21</v>
      </c>
      <c r="J18" s="175"/>
      <c r="K18" s="176" t="s">
        <v>22</v>
      </c>
      <c r="L18" s="177"/>
      <c r="M18" s="121">
        <f t="shared" si="0"/>
        <v>27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174"/>
    </row>
    <row r="19" spans="1:19" ht="30" customHeight="1" thickBot="1">
      <c r="A19" s="50" t="s">
        <v>40</v>
      </c>
      <c r="B19" s="178" t="s">
        <v>129</v>
      </c>
      <c r="C19" s="178" t="s">
        <v>250</v>
      </c>
      <c r="D19" s="175">
        <v>21</v>
      </c>
      <c r="E19" s="176" t="s">
        <v>22</v>
      </c>
      <c r="F19" s="177">
        <v>18</v>
      </c>
      <c r="G19" s="175">
        <v>21</v>
      </c>
      <c r="H19" s="176" t="s">
        <v>22</v>
      </c>
      <c r="I19" s="177">
        <v>16</v>
      </c>
      <c r="J19" s="175"/>
      <c r="K19" s="176" t="s">
        <v>22</v>
      </c>
      <c r="L19" s="177"/>
      <c r="M19" s="121">
        <f t="shared" si="0"/>
        <v>42</v>
      </c>
      <c r="N19" s="122">
        <f t="shared" si="1"/>
        <v>34</v>
      </c>
      <c r="O19" s="123">
        <f t="shared" si="2"/>
        <v>2</v>
      </c>
      <c r="P19" s="124">
        <f t="shared" si="3"/>
        <v>0</v>
      </c>
      <c r="Q19" s="132">
        <f t="shared" si="4"/>
        <v>1</v>
      </c>
      <c r="R19" s="126">
        <f t="shared" si="4"/>
        <v>0</v>
      </c>
      <c r="S19" s="179"/>
    </row>
    <row r="20" spans="1:19" ht="34.5" customHeight="1" thickBot="1">
      <c r="A20" s="115" t="s">
        <v>10</v>
      </c>
      <c r="B20" s="209" t="str">
        <f>IF(Q20&gt;R20,C8,IF(R20&gt;Q20,C9,"remíza"))</f>
        <v>Jižní Morava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297</v>
      </c>
      <c r="N20" s="134">
        <f t="shared" si="5"/>
        <v>291</v>
      </c>
      <c r="O20" s="135">
        <f t="shared" si="5"/>
        <v>11</v>
      </c>
      <c r="P20" s="136">
        <f t="shared" si="5"/>
        <v>5</v>
      </c>
      <c r="Q20" s="135">
        <f t="shared" si="5"/>
        <v>5</v>
      </c>
      <c r="R20" s="137">
        <f t="shared" si="5"/>
        <v>2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0" t="s">
        <v>12</v>
      </c>
    </row>
    <row r="23" ht="12.75"/>
    <row r="24" spans="1:2" ht="19.5" customHeight="1">
      <c r="A24" s="181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2"/>
      <c r="D27" s="29" t="s">
        <v>17</v>
      </c>
      <c r="E27" s="29"/>
      <c r="F27" s="29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</row>
    <row r="28" spans="1:20" ht="12.75">
      <c r="A28" s="30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1:20" ht="12.75">
      <c r="A29" s="30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1:20" ht="12.75">
      <c r="A30" s="30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20" ht="12.75">
      <c r="A31" s="29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  <row r="32" spans="1:20" ht="12.75">
      <c r="A32" s="30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10" sqref="C10"/>
    </sheetView>
  </sheetViews>
  <sheetFormatPr defaultColWidth="9.003906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156"/>
      <c r="C7" s="151" t="s">
        <v>85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189" t="s">
        <v>68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88" t="s">
        <v>84</v>
      </c>
      <c r="S8" s="161"/>
    </row>
    <row r="9" spans="1:19" ht="19.5" customHeight="1">
      <c r="A9" s="4" t="s">
        <v>4</v>
      </c>
      <c r="B9" s="191"/>
      <c r="C9" s="189" t="s">
        <v>66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3" t="s">
        <v>2</v>
      </c>
      <c r="Q9" s="162"/>
      <c r="R9" s="158" t="s">
        <v>33</v>
      </c>
      <c r="S9" s="161"/>
    </row>
    <row r="10" spans="1:19" ht="19.5" customHeight="1" thickBot="1">
      <c r="A10" s="10" t="s">
        <v>5</v>
      </c>
      <c r="B10" s="11"/>
      <c r="C10" s="164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65"/>
      <c r="N10" s="165"/>
      <c r="O10" s="165"/>
      <c r="P10" s="199" t="s">
        <v>76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6"/>
      <c r="N12" s="167"/>
      <c r="O12" s="166"/>
      <c r="P12" s="167"/>
      <c r="Q12" s="166"/>
      <c r="R12" s="167"/>
      <c r="S12" s="168"/>
    </row>
    <row r="13" spans="1:19" ht="30" customHeight="1" thickTop="1">
      <c r="A13" s="84" t="s">
        <v>14</v>
      </c>
      <c r="B13" s="169" t="s">
        <v>205</v>
      </c>
      <c r="C13" s="170" t="s">
        <v>133</v>
      </c>
      <c r="D13" s="171">
        <v>19</v>
      </c>
      <c r="E13" s="172" t="s">
        <v>22</v>
      </c>
      <c r="F13" s="173">
        <v>21</v>
      </c>
      <c r="G13" s="171">
        <v>21</v>
      </c>
      <c r="H13" s="172" t="s">
        <v>22</v>
      </c>
      <c r="I13" s="173">
        <v>15</v>
      </c>
      <c r="J13" s="171">
        <v>21</v>
      </c>
      <c r="K13" s="172" t="s">
        <v>22</v>
      </c>
      <c r="L13" s="173">
        <v>10</v>
      </c>
      <c r="M13" s="121">
        <f aca="true" t="shared" si="0" ref="M13:M19">D13+G13+J13</f>
        <v>61</v>
      </c>
      <c r="N13" s="122">
        <f aca="true" t="shared" si="1" ref="N13:N19">F13+I13+L13</f>
        <v>46</v>
      </c>
      <c r="O13" s="123">
        <f aca="true" t="shared" si="2" ref="O13:O19">IF(D13&gt;F13,1,0)+IF(G13&gt;I13,1,0)+IF(J13&gt;L13,1,0)</f>
        <v>2</v>
      </c>
      <c r="P13" s="124">
        <f aca="true" t="shared" si="3" ref="P13:P19">IF(D13&lt;F13,1,0)+IF(G13&lt;I13,1,0)+IF(J13&lt;L13,1,0)</f>
        <v>1</v>
      </c>
      <c r="Q13" s="125">
        <f aca="true" t="shared" si="4" ref="Q13:R19">IF(O13=2,1,0)</f>
        <v>1</v>
      </c>
      <c r="R13" s="126">
        <f t="shared" si="4"/>
        <v>0</v>
      </c>
      <c r="S13" s="174"/>
    </row>
    <row r="14" spans="1:19" ht="30" customHeight="1">
      <c r="A14" s="50" t="s">
        <v>35</v>
      </c>
      <c r="B14" s="169" t="s">
        <v>224</v>
      </c>
      <c r="C14" s="170" t="s">
        <v>174</v>
      </c>
      <c r="D14" s="175">
        <v>21</v>
      </c>
      <c r="E14" s="176" t="s">
        <v>22</v>
      </c>
      <c r="F14" s="177">
        <v>17</v>
      </c>
      <c r="G14" s="175">
        <v>21</v>
      </c>
      <c r="H14" s="176" t="s">
        <v>22</v>
      </c>
      <c r="I14" s="177">
        <v>14</v>
      </c>
      <c r="J14" s="175"/>
      <c r="K14" s="176" t="s">
        <v>22</v>
      </c>
      <c r="L14" s="177"/>
      <c r="M14" s="121">
        <f t="shared" si="0"/>
        <v>42</v>
      </c>
      <c r="N14" s="122">
        <f t="shared" si="1"/>
        <v>31</v>
      </c>
      <c r="O14" s="123">
        <f t="shared" si="2"/>
        <v>2</v>
      </c>
      <c r="P14" s="124">
        <f t="shared" si="3"/>
        <v>0</v>
      </c>
      <c r="Q14" s="130">
        <f t="shared" si="4"/>
        <v>1</v>
      </c>
      <c r="R14" s="126">
        <f t="shared" si="4"/>
        <v>0</v>
      </c>
      <c r="S14" s="174"/>
    </row>
    <row r="15" spans="1:19" ht="30" customHeight="1">
      <c r="A15" s="50" t="s">
        <v>34</v>
      </c>
      <c r="B15" s="169" t="s">
        <v>223</v>
      </c>
      <c r="C15" s="170" t="s">
        <v>172</v>
      </c>
      <c r="D15" s="175">
        <v>21</v>
      </c>
      <c r="E15" s="176" t="s">
        <v>22</v>
      </c>
      <c r="F15" s="177">
        <v>14</v>
      </c>
      <c r="G15" s="175">
        <v>21</v>
      </c>
      <c r="H15" s="176" t="s">
        <v>22</v>
      </c>
      <c r="I15" s="177">
        <v>13</v>
      </c>
      <c r="J15" s="175"/>
      <c r="K15" s="176" t="s">
        <v>22</v>
      </c>
      <c r="L15" s="177"/>
      <c r="M15" s="121">
        <f t="shared" si="0"/>
        <v>42</v>
      </c>
      <c r="N15" s="122">
        <f t="shared" si="1"/>
        <v>27</v>
      </c>
      <c r="O15" s="123">
        <f t="shared" si="2"/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174"/>
    </row>
    <row r="16" spans="1:19" ht="30" customHeight="1">
      <c r="A16" s="50" t="s">
        <v>37</v>
      </c>
      <c r="B16" s="178" t="s">
        <v>146</v>
      </c>
      <c r="C16" s="178" t="s">
        <v>173</v>
      </c>
      <c r="D16" s="175">
        <v>21</v>
      </c>
      <c r="E16" s="176" t="s">
        <v>22</v>
      </c>
      <c r="F16" s="177">
        <v>8</v>
      </c>
      <c r="G16" s="175">
        <v>21</v>
      </c>
      <c r="H16" s="176" t="s">
        <v>22</v>
      </c>
      <c r="I16" s="177">
        <v>9</v>
      </c>
      <c r="J16" s="175"/>
      <c r="K16" s="176" t="s">
        <v>22</v>
      </c>
      <c r="L16" s="177"/>
      <c r="M16" s="121">
        <f t="shared" si="0"/>
        <v>42</v>
      </c>
      <c r="N16" s="122">
        <f t="shared" si="1"/>
        <v>17</v>
      </c>
      <c r="O16" s="123">
        <f t="shared" si="2"/>
        <v>2</v>
      </c>
      <c r="P16" s="124">
        <f t="shared" si="3"/>
        <v>0</v>
      </c>
      <c r="Q16" s="130">
        <f t="shared" si="4"/>
        <v>1</v>
      </c>
      <c r="R16" s="126">
        <f t="shared" si="4"/>
        <v>0</v>
      </c>
      <c r="S16" s="174"/>
    </row>
    <row r="17" spans="1:19" ht="30" customHeight="1">
      <c r="A17" s="50" t="s">
        <v>38</v>
      </c>
      <c r="B17" s="178" t="s">
        <v>185</v>
      </c>
      <c r="C17" s="178" t="s">
        <v>222</v>
      </c>
      <c r="D17" s="175">
        <v>21</v>
      </c>
      <c r="E17" s="176" t="s">
        <v>22</v>
      </c>
      <c r="F17" s="177">
        <v>11</v>
      </c>
      <c r="G17" s="175">
        <v>21</v>
      </c>
      <c r="H17" s="176" t="s">
        <v>22</v>
      </c>
      <c r="I17" s="177">
        <v>11</v>
      </c>
      <c r="J17" s="175"/>
      <c r="K17" s="176" t="s">
        <v>22</v>
      </c>
      <c r="L17" s="177"/>
      <c r="M17" s="121">
        <f t="shared" si="0"/>
        <v>42</v>
      </c>
      <c r="N17" s="122">
        <f t="shared" si="1"/>
        <v>22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174"/>
    </row>
    <row r="18" spans="1:19" ht="30" customHeight="1">
      <c r="A18" s="50" t="s">
        <v>39</v>
      </c>
      <c r="B18" s="178" t="s">
        <v>203</v>
      </c>
      <c r="C18" s="178" t="s">
        <v>175</v>
      </c>
      <c r="D18" s="175">
        <v>21</v>
      </c>
      <c r="E18" s="176" t="s">
        <v>22</v>
      </c>
      <c r="F18" s="177">
        <v>16</v>
      </c>
      <c r="G18" s="175">
        <v>11</v>
      </c>
      <c r="H18" s="176" t="s">
        <v>22</v>
      </c>
      <c r="I18" s="177">
        <v>21</v>
      </c>
      <c r="J18" s="175">
        <v>9</v>
      </c>
      <c r="K18" s="176" t="s">
        <v>22</v>
      </c>
      <c r="L18" s="177">
        <v>21</v>
      </c>
      <c r="M18" s="121">
        <f t="shared" si="0"/>
        <v>41</v>
      </c>
      <c r="N18" s="122">
        <f t="shared" si="1"/>
        <v>58</v>
      </c>
      <c r="O18" s="123">
        <f t="shared" si="2"/>
        <v>1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174"/>
    </row>
    <row r="19" spans="1:19" ht="30" customHeight="1" thickBot="1">
      <c r="A19" s="50" t="s">
        <v>40</v>
      </c>
      <c r="B19" s="178" t="s">
        <v>150</v>
      </c>
      <c r="C19" s="178" t="s">
        <v>134</v>
      </c>
      <c r="D19" s="175">
        <v>13</v>
      </c>
      <c r="E19" s="176" t="s">
        <v>22</v>
      </c>
      <c r="F19" s="177">
        <v>21</v>
      </c>
      <c r="G19" s="175">
        <v>16</v>
      </c>
      <c r="H19" s="176" t="s">
        <v>22</v>
      </c>
      <c r="I19" s="177">
        <v>21</v>
      </c>
      <c r="J19" s="175"/>
      <c r="K19" s="176" t="s">
        <v>22</v>
      </c>
      <c r="L19" s="177"/>
      <c r="M19" s="121">
        <f t="shared" si="0"/>
        <v>29</v>
      </c>
      <c r="N19" s="122">
        <f t="shared" si="1"/>
        <v>42</v>
      </c>
      <c r="O19" s="123">
        <f t="shared" si="2"/>
        <v>0</v>
      </c>
      <c r="P19" s="124">
        <f t="shared" si="3"/>
        <v>2</v>
      </c>
      <c r="Q19" s="132">
        <f t="shared" si="4"/>
        <v>0</v>
      </c>
      <c r="R19" s="126">
        <f t="shared" si="4"/>
        <v>1</v>
      </c>
      <c r="S19" s="179"/>
    </row>
    <row r="20" spans="1:19" ht="34.5" customHeight="1" thickBot="1">
      <c r="A20" s="115" t="s">
        <v>10</v>
      </c>
      <c r="B20" s="209" t="str">
        <f>IF(Q20&gt;R20,C8,IF(R20&gt;Q20,C9,"remíza"))</f>
        <v>Východní Čechy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299</v>
      </c>
      <c r="N20" s="134">
        <f t="shared" si="5"/>
        <v>243</v>
      </c>
      <c r="O20" s="135">
        <f t="shared" si="5"/>
        <v>11</v>
      </c>
      <c r="P20" s="136">
        <f t="shared" si="5"/>
        <v>5</v>
      </c>
      <c r="Q20" s="135">
        <f t="shared" si="5"/>
        <v>5</v>
      </c>
      <c r="R20" s="137">
        <f t="shared" si="5"/>
        <v>2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0" t="s">
        <v>12</v>
      </c>
    </row>
    <row r="23" ht="12.75"/>
    <row r="24" spans="1:2" ht="19.5" customHeight="1">
      <c r="A24" s="181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2"/>
      <c r="D27" s="29" t="s">
        <v>17</v>
      </c>
      <c r="E27" s="29"/>
      <c r="F27" s="29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</row>
    <row r="28" spans="1:20" ht="12.75">
      <c r="A28" s="30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1:20" ht="12.75">
      <c r="A29" s="30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1:20" ht="12.75">
      <c r="A30" s="30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20" ht="12.75">
      <c r="A31" s="29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  <row r="32" spans="1:20" ht="12.75">
      <c r="A32" s="30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10" sqref="C10"/>
    </sheetView>
  </sheetViews>
  <sheetFormatPr defaultColWidth="9.003906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156"/>
      <c r="C7" s="151" t="s">
        <v>85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189" t="s">
        <v>65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88" t="s">
        <v>84</v>
      </c>
      <c r="S8" s="161"/>
    </row>
    <row r="9" spans="1:19" ht="19.5" customHeight="1">
      <c r="A9" s="4" t="s">
        <v>4</v>
      </c>
      <c r="B9" s="191"/>
      <c r="C9" s="189" t="s">
        <v>69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3" t="s">
        <v>2</v>
      </c>
      <c r="Q9" s="162"/>
      <c r="R9" s="158" t="s">
        <v>33</v>
      </c>
      <c r="S9" s="161"/>
    </row>
    <row r="10" spans="1:19" ht="19.5" customHeight="1" thickBot="1">
      <c r="A10" s="10" t="s">
        <v>5</v>
      </c>
      <c r="B10" s="11"/>
      <c r="C10" s="164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65"/>
      <c r="N10" s="165"/>
      <c r="O10" s="165"/>
      <c r="P10" s="199" t="s">
        <v>76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6"/>
      <c r="N12" s="167"/>
      <c r="O12" s="166"/>
      <c r="P12" s="167"/>
      <c r="Q12" s="166"/>
      <c r="R12" s="167"/>
      <c r="S12" s="168"/>
    </row>
    <row r="13" spans="1:19" ht="30" customHeight="1" thickTop="1">
      <c r="A13" s="84" t="s">
        <v>14</v>
      </c>
      <c r="B13" s="169" t="s">
        <v>235</v>
      </c>
      <c r="C13" s="170" t="s">
        <v>241</v>
      </c>
      <c r="D13" s="171">
        <v>7</v>
      </c>
      <c r="E13" s="172" t="s">
        <v>22</v>
      </c>
      <c r="F13" s="173">
        <v>21</v>
      </c>
      <c r="G13" s="171">
        <v>24</v>
      </c>
      <c r="H13" s="172" t="s">
        <v>22</v>
      </c>
      <c r="I13" s="173">
        <v>22</v>
      </c>
      <c r="J13" s="171">
        <v>19</v>
      </c>
      <c r="K13" s="172" t="s">
        <v>22</v>
      </c>
      <c r="L13" s="173">
        <v>21</v>
      </c>
      <c r="M13" s="121">
        <f aca="true" t="shared" si="0" ref="M13:M19">D13+G13+J13</f>
        <v>50</v>
      </c>
      <c r="N13" s="122">
        <f aca="true" t="shared" si="1" ref="N13:N19">F13+I13+L13</f>
        <v>64</v>
      </c>
      <c r="O13" s="123">
        <f aca="true" t="shared" si="2" ref="O13:O19">IF(D13&gt;F13,1,0)+IF(G13&gt;I13,1,0)+IF(J13&gt;L13,1,0)</f>
        <v>1</v>
      </c>
      <c r="P13" s="124">
        <f aca="true" t="shared" si="3" ref="P13:P19">IF(D13&lt;F13,1,0)+IF(G13&lt;I13,1,0)+IF(J13&lt;L13,1,0)</f>
        <v>2</v>
      </c>
      <c r="Q13" s="125">
        <f aca="true" t="shared" si="4" ref="Q13:R19">IF(O13=2,1,0)</f>
        <v>0</v>
      </c>
      <c r="R13" s="126">
        <f t="shared" si="4"/>
        <v>1</v>
      </c>
      <c r="S13" s="174"/>
    </row>
    <row r="14" spans="1:19" ht="30" customHeight="1">
      <c r="A14" s="50" t="s">
        <v>35</v>
      </c>
      <c r="B14" s="169" t="s">
        <v>164</v>
      </c>
      <c r="C14" s="170" t="s">
        <v>229</v>
      </c>
      <c r="D14" s="175">
        <v>21</v>
      </c>
      <c r="E14" s="176" t="s">
        <v>22</v>
      </c>
      <c r="F14" s="177">
        <v>6</v>
      </c>
      <c r="G14" s="175">
        <v>21</v>
      </c>
      <c r="H14" s="176" t="s">
        <v>22</v>
      </c>
      <c r="I14" s="177">
        <v>13</v>
      </c>
      <c r="J14" s="175"/>
      <c r="K14" s="176" t="s">
        <v>22</v>
      </c>
      <c r="L14" s="177"/>
      <c r="M14" s="121">
        <f t="shared" si="0"/>
        <v>42</v>
      </c>
      <c r="N14" s="122">
        <f t="shared" si="1"/>
        <v>19</v>
      </c>
      <c r="O14" s="123">
        <f t="shared" si="2"/>
        <v>2</v>
      </c>
      <c r="P14" s="124">
        <f t="shared" si="3"/>
        <v>0</v>
      </c>
      <c r="Q14" s="130">
        <f t="shared" si="4"/>
        <v>1</v>
      </c>
      <c r="R14" s="126">
        <f t="shared" si="4"/>
        <v>0</v>
      </c>
      <c r="S14" s="174"/>
    </row>
    <row r="15" spans="1:19" ht="30" customHeight="1">
      <c r="A15" s="50" t="s">
        <v>34</v>
      </c>
      <c r="B15" s="169" t="s">
        <v>234</v>
      </c>
      <c r="C15" s="170" t="s">
        <v>228</v>
      </c>
      <c r="D15" s="175">
        <v>14</v>
      </c>
      <c r="E15" s="176" t="s">
        <v>22</v>
      </c>
      <c r="F15" s="177">
        <v>21</v>
      </c>
      <c r="G15" s="175">
        <v>21</v>
      </c>
      <c r="H15" s="176" t="s">
        <v>22</v>
      </c>
      <c r="I15" s="177">
        <v>17</v>
      </c>
      <c r="J15" s="175">
        <v>21</v>
      </c>
      <c r="K15" s="176" t="s">
        <v>22</v>
      </c>
      <c r="L15" s="177">
        <v>19</v>
      </c>
      <c r="M15" s="121">
        <f t="shared" si="0"/>
        <v>56</v>
      </c>
      <c r="N15" s="122">
        <f t="shared" si="1"/>
        <v>57</v>
      </c>
      <c r="O15" s="123">
        <f t="shared" si="2"/>
        <v>2</v>
      </c>
      <c r="P15" s="124">
        <f t="shared" si="3"/>
        <v>1</v>
      </c>
      <c r="Q15" s="130">
        <f t="shared" si="4"/>
        <v>1</v>
      </c>
      <c r="R15" s="126">
        <f t="shared" si="4"/>
        <v>0</v>
      </c>
      <c r="S15" s="174"/>
    </row>
    <row r="16" spans="1:19" ht="30" customHeight="1">
      <c r="A16" s="50" t="s">
        <v>37</v>
      </c>
      <c r="B16" s="178" t="s">
        <v>233</v>
      </c>
      <c r="C16" s="178" t="s">
        <v>227</v>
      </c>
      <c r="D16" s="175">
        <v>21</v>
      </c>
      <c r="E16" s="176" t="s">
        <v>22</v>
      </c>
      <c r="F16" s="177">
        <v>8</v>
      </c>
      <c r="G16" s="175">
        <v>21</v>
      </c>
      <c r="H16" s="176" t="s">
        <v>22</v>
      </c>
      <c r="I16" s="177">
        <v>11</v>
      </c>
      <c r="J16" s="175"/>
      <c r="K16" s="176" t="s">
        <v>22</v>
      </c>
      <c r="L16" s="177"/>
      <c r="M16" s="121">
        <f t="shared" si="0"/>
        <v>42</v>
      </c>
      <c r="N16" s="122">
        <f t="shared" si="1"/>
        <v>19</v>
      </c>
      <c r="O16" s="123">
        <f t="shared" si="2"/>
        <v>2</v>
      </c>
      <c r="P16" s="124">
        <f t="shared" si="3"/>
        <v>0</v>
      </c>
      <c r="Q16" s="130">
        <f t="shared" si="4"/>
        <v>1</v>
      </c>
      <c r="R16" s="126">
        <f t="shared" si="4"/>
        <v>0</v>
      </c>
      <c r="S16" s="174"/>
    </row>
    <row r="17" spans="1:19" ht="30" customHeight="1">
      <c r="A17" s="50" t="s">
        <v>38</v>
      </c>
      <c r="B17" s="178" t="s">
        <v>232</v>
      </c>
      <c r="C17" s="178" t="s">
        <v>125</v>
      </c>
      <c r="D17" s="175">
        <v>21</v>
      </c>
      <c r="E17" s="176" t="s">
        <v>22</v>
      </c>
      <c r="F17" s="177">
        <v>14</v>
      </c>
      <c r="G17" s="175">
        <v>21</v>
      </c>
      <c r="H17" s="176" t="s">
        <v>22</v>
      </c>
      <c r="I17" s="177">
        <v>19</v>
      </c>
      <c r="J17" s="175"/>
      <c r="K17" s="176" t="s">
        <v>22</v>
      </c>
      <c r="L17" s="177"/>
      <c r="M17" s="121">
        <f t="shared" si="0"/>
        <v>42</v>
      </c>
      <c r="N17" s="122">
        <f t="shared" si="1"/>
        <v>33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174"/>
    </row>
    <row r="18" spans="1:19" ht="30" customHeight="1">
      <c r="A18" s="50" t="s">
        <v>39</v>
      </c>
      <c r="B18" s="178" t="s">
        <v>231</v>
      </c>
      <c r="C18" s="178" t="s">
        <v>207</v>
      </c>
      <c r="D18" s="175">
        <v>21</v>
      </c>
      <c r="E18" s="176" t="s">
        <v>22</v>
      </c>
      <c r="F18" s="177">
        <v>10</v>
      </c>
      <c r="G18" s="175">
        <v>21</v>
      </c>
      <c r="H18" s="176" t="s">
        <v>22</v>
      </c>
      <c r="I18" s="177">
        <v>11</v>
      </c>
      <c r="J18" s="175"/>
      <c r="K18" s="176" t="s">
        <v>22</v>
      </c>
      <c r="L18" s="177"/>
      <c r="M18" s="121">
        <f t="shared" si="0"/>
        <v>42</v>
      </c>
      <c r="N18" s="122">
        <f t="shared" si="1"/>
        <v>21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174"/>
    </row>
    <row r="19" spans="1:19" ht="30" customHeight="1" thickBot="1">
      <c r="A19" s="50" t="s">
        <v>40</v>
      </c>
      <c r="B19" s="178" t="s">
        <v>230</v>
      </c>
      <c r="C19" s="178" t="s">
        <v>226</v>
      </c>
      <c r="D19" s="175">
        <v>21</v>
      </c>
      <c r="E19" s="176" t="s">
        <v>22</v>
      </c>
      <c r="F19" s="177">
        <v>13</v>
      </c>
      <c r="G19" s="175">
        <v>21</v>
      </c>
      <c r="H19" s="176" t="s">
        <v>22</v>
      </c>
      <c r="I19" s="177">
        <v>12</v>
      </c>
      <c r="J19" s="175"/>
      <c r="K19" s="176" t="s">
        <v>22</v>
      </c>
      <c r="L19" s="177"/>
      <c r="M19" s="121">
        <f t="shared" si="0"/>
        <v>42</v>
      </c>
      <c r="N19" s="122">
        <f t="shared" si="1"/>
        <v>25</v>
      </c>
      <c r="O19" s="123">
        <f t="shared" si="2"/>
        <v>2</v>
      </c>
      <c r="P19" s="124">
        <f t="shared" si="3"/>
        <v>0</v>
      </c>
      <c r="Q19" s="132">
        <f t="shared" si="4"/>
        <v>1</v>
      </c>
      <c r="R19" s="126">
        <f t="shared" si="4"/>
        <v>0</v>
      </c>
      <c r="S19" s="179"/>
    </row>
    <row r="20" spans="1:19" ht="34.5" customHeight="1" thickBot="1">
      <c r="A20" s="115" t="s">
        <v>10</v>
      </c>
      <c r="B20" s="209" t="str">
        <f>IF(Q20&gt;R20,C8,IF(R20&gt;Q20,C9,"remíza"))</f>
        <v>Severní Morava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316</v>
      </c>
      <c r="N20" s="134">
        <f t="shared" si="5"/>
        <v>238</v>
      </c>
      <c r="O20" s="135">
        <f t="shared" si="5"/>
        <v>13</v>
      </c>
      <c r="P20" s="136">
        <f t="shared" si="5"/>
        <v>3</v>
      </c>
      <c r="Q20" s="135">
        <f t="shared" si="5"/>
        <v>6</v>
      </c>
      <c r="R20" s="137">
        <f t="shared" si="5"/>
        <v>1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0" t="s">
        <v>12</v>
      </c>
    </row>
    <row r="23" ht="12.75"/>
    <row r="24" spans="1:2" ht="19.5" customHeight="1">
      <c r="A24" s="181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2"/>
      <c r="D27" s="29" t="s">
        <v>17</v>
      </c>
      <c r="E27" s="29"/>
      <c r="F27" s="29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</row>
    <row r="28" spans="1:20" ht="12.75">
      <c r="A28" s="30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1:20" ht="12.75">
      <c r="A29" s="30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1:20" ht="12.75">
      <c r="A30" s="30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20" ht="12.75">
      <c r="A31" s="29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  <row r="32" spans="1:20" ht="12.75">
      <c r="A32" s="30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1"/>
  <sheetViews>
    <sheetView zoomScale="80" zoomScaleNormal="80" zoomScalePageLayoutView="0" workbookViewId="0" topLeftCell="A3">
      <selection activeCell="C10" sqref="C10"/>
    </sheetView>
  </sheetViews>
  <sheetFormatPr defaultColWidth="9.003906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156"/>
      <c r="C7" s="151" t="s">
        <v>85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244" t="s">
        <v>89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88" t="s">
        <v>84</v>
      </c>
      <c r="S8" s="161"/>
    </row>
    <row r="9" spans="1:19" ht="19.5" customHeight="1">
      <c r="A9" s="4" t="s">
        <v>4</v>
      </c>
      <c r="B9" s="191"/>
      <c r="C9" s="244" t="s">
        <v>69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3" t="s">
        <v>2</v>
      </c>
      <c r="Q9" s="162"/>
      <c r="R9" s="158" t="s">
        <v>33</v>
      </c>
      <c r="S9" s="161"/>
    </row>
    <row r="10" spans="1:19" ht="19.5" customHeight="1" thickBot="1">
      <c r="A10" s="10" t="s">
        <v>5</v>
      </c>
      <c r="B10" s="11"/>
      <c r="C10" s="164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65"/>
      <c r="N10" s="165"/>
      <c r="O10" s="165"/>
      <c r="P10" s="199" t="s">
        <v>75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6"/>
      <c r="N12" s="167"/>
      <c r="O12" s="166"/>
      <c r="P12" s="167"/>
      <c r="Q12" s="166"/>
      <c r="R12" s="167"/>
      <c r="S12" s="168"/>
    </row>
    <row r="13" spans="1:19" ht="30" customHeight="1" thickTop="1">
      <c r="A13" s="84" t="s">
        <v>14</v>
      </c>
      <c r="B13" s="169" t="s">
        <v>90</v>
      </c>
      <c r="C13" s="170" t="s">
        <v>210</v>
      </c>
      <c r="D13" s="171">
        <v>21</v>
      </c>
      <c r="E13" s="172" t="s">
        <v>22</v>
      </c>
      <c r="F13" s="173">
        <v>15</v>
      </c>
      <c r="G13" s="171">
        <v>21</v>
      </c>
      <c r="H13" s="172" t="s">
        <v>22</v>
      </c>
      <c r="I13" s="173">
        <v>13</v>
      </c>
      <c r="J13" s="171"/>
      <c r="K13" s="172" t="s">
        <v>22</v>
      </c>
      <c r="L13" s="173"/>
      <c r="M13" s="121">
        <f aca="true" t="shared" si="0" ref="M13:M19">D13+G13+J13</f>
        <v>42</v>
      </c>
      <c r="N13" s="122">
        <f aca="true" t="shared" si="1" ref="N13:N19">F13+I13+L13</f>
        <v>28</v>
      </c>
      <c r="O13" s="123">
        <f aca="true" t="shared" si="2" ref="O13:O19">IF(D13&gt;F13,1,0)+IF(G13&gt;I13,1,0)+IF(J13&gt;L13,1,0)</f>
        <v>2</v>
      </c>
      <c r="P13" s="124">
        <f aca="true" t="shared" si="3" ref="P13:P19">IF(D13&lt;F13,1,0)+IF(G13&lt;I13,1,0)+IF(J13&lt;L13,1,0)</f>
        <v>0</v>
      </c>
      <c r="Q13" s="125">
        <f aca="true" t="shared" si="4" ref="Q13:R19">IF(O13=2,1,0)</f>
        <v>1</v>
      </c>
      <c r="R13" s="126">
        <f t="shared" si="4"/>
        <v>0</v>
      </c>
      <c r="S13" s="174"/>
    </row>
    <row r="14" spans="1:19" ht="30" customHeight="1">
      <c r="A14" s="50" t="s">
        <v>35</v>
      </c>
      <c r="B14" s="169" t="s">
        <v>202</v>
      </c>
      <c r="C14" s="170" t="s">
        <v>208</v>
      </c>
      <c r="D14" s="175">
        <v>21</v>
      </c>
      <c r="E14" s="176" t="s">
        <v>22</v>
      </c>
      <c r="F14" s="177">
        <v>0</v>
      </c>
      <c r="G14" s="175">
        <v>21</v>
      </c>
      <c r="H14" s="176" t="s">
        <v>22</v>
      </c>
      <c r="I14" s="177">
        <v>0</v>
      </c>
      <c r="J14" s="175"/>
      <c r="K14" s="176" t="s">
        <v>22</v>
      </c>
      <c r="L14" s="177"/>
      <c r="M14" s="121">
        <f t="shared" si="0"/>
        <v>42</v>
      </c>
      <c r="N14" s="122">
        <f t="shared" si="1"/>
        <v>0</v>
      </c>
      <c r="O14" s="123">
        <f t="shared" si="2"/>
        <v>2</v>
      </c>
      <c r="P14" s="124">
        <f t="shared" si="3"/>
        <v>0</v>
      </c>
      <c r="Q14" s="130">
        <f t="shared" si="4"/>
        <v>1</v>
      </c>
      <c r="R14" s="126">
        <f t="shared" si="4"/>
        <v>0</v>
      </c>
      <c r="S14" s="174"/>
    </row>
    <row r="15" spans="1:19" ht="30" customHeight="1">
      <c r="A15" s="50" t="s">
        <v>34</v>
      </c>
      <c r="B15" s="169" t="s">
        <v>201</v>
      </c>
      <c r="C15" s="170" t="s">
        <v>209</v>
      </c>
      <c r="D15" s="175">
        <v>8</v>
      </c>
      <c r="E15" s="176" t="s">
        <v>22</v>
      </c>
      <c r="F15" s="177">
        <v>21</v>
      </c>
      <c r="G15" s="175">
        <v>9</v>
      </c>
      <c r="H15" s="176" t="s">
        <v>22</v>
      </c>
      <c r="I15" s="177">
        <v>21</v>
      </c>
      <c r="J15" s="175"/>
      <c r="K15" s="176" t="s">
        <v>22</v>
      </c>
      <c r="L15" s="177"/>
      <c r="M15" s="121">
        <f t="shared" si="0"/>
        <v>17</v>
      </c>
      <c r="N15" s="122">
        <f t="shared" si="1"/>
        <v>42</v>
      </c>
      <c r="O15" s="123">
        <f t="shared" si="2"/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174"/>
    </row>
    <row r="16" spans="1:19" ht="30" customHeight="1">
      <c r="A16" s="50" t="s">
        <v>37</v>
      </c>
      <c r="B16" s="178" t="s">
        <v>94</v>
      </c>
      <c r="C16" s="178" t="s">
        <v>188</v>
      </c>
      <c r="D16" s="175">
        <v>15</v>
      </c>
      <c r="E16" s="176" t="s">
        <v>22</v>
      </c>
      <c r="F16" s="177">
        <v>21</v>
      </c>
      <c r="G16" s="175">
        <v>16</v>
      </c>
      <c r="H16" s="176" t="s">
        <v>22</v>
      </c>
      <c r="I16" s="177">
        <v>21</v>
      </c>
      <c r="J16" s="175"/>
      <c r="K16" s="176" t="s">
        <v>22</v>
      </c>
      <c r="L16" s="177"/>
      <c r="M16" s="121">
        <f t="shared" si="0"/>
        <v>31</v>
      </c>
      <c r="N16" s="122">
        <f t="shared" si="1"/>
        <v>42</v>
      </c>
      <c r="O16" s="123">
        <f t="shared" si="2"/>
        <v>0</v>
      </c>
      <c r="P16" s="124">
        <f t="shared" si="3"/>
        <v>2</v>
      </c>
      <c r="Q16" s="130">
        <f t="shared" si="4"/>
        <v>0</v>
      </c>
      <c r="R16" s="126">
        <f t="shared" si="4"/>
        <v>1</v>
      </c>
      <c r="S16" s="174"/>
    </row>
    <row r="17" spans="1:19" ht="30" customHeight="1">
      <c r="A17" s="50" t="s">
        <v>38</v>
      </c>
      <c r="B17" s="178" t="s">
        <v>97</v>
      </c>
      <c r="C17" s="178" t="s">
        <v>125</v>
      </c>
      <c r="D17" s="175">
        <v>15</v>
      </c>
      <c r="E17" s="176" t="s">
        <v>22</v>
      </c>
      <c r="F17" s="177">
        <v>21</v>
      </c>
      <c r="G17" s="175">
        <v>13</v>
      </c>
      <c r="H17" s="176" t="s">
        <v>22</v>
      </c>
      <c r="I17" s="177">
        <v>21</v>
      </c>
      <c r="J17" s="175"/>
      <c r="K17" s="176" t="s">
        <v>22</v>
      </c>
      <c r="L17" s="177"/>
      <c r="M17" s="121">
        <f t="shared" si="0"/>
        <v>28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174"/>
    </row>
    <row r="18" spans="1:19" ht="30" customHeight="1">
      <c r="A18" s="50" t="s">
        <v>39</v>
      </c>
      <c r="B18" s="178" t="s">
        <v>99</v>
      </c>
      <c r="C18" s="178" t="s">
        <v>207</v>
      </c>
      <c r="D18" s="175">
        <v>13</v>
      </c>
      <c r="E18" s="176" t="s">
        <v>22</v>
      </c>
      <c r="F18" s="177">
        <v>21</v>
      </c>
      <c r="G18" s="175">
        <v>18</v>
      </c>
      <c r="H18" s="176" t="s">
        <v>22</v>
      </c>
      <c r="I18" s="177">
        <v>21</v>
      </c>
      <c r="J18" s="175"/>
      <c r="K18" s="176" t="s">
        <v>22</v>
      </c>
      <c r="L18" s="177"/>
      <c r="M18" s="121">
        <f t="shared" si="0"/>
        <v>31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174"/>
    </row>
    <row r="19" spans="1:19" ht="30" customHeight="1" thickBot="1">
      <c r="A19" s="50" t="s">
        <v>40</v>
      </c>
      <c r="B19" s="178" t="s">
        <v>182</v>
      </c>
      <c r="C19" s="178" t="s">
        <v>206</v>
      </c>
      <c r="D19" s="175">
        <v>21</v>
      </c>
      <c r="E19" s="176" t="s">
        <v>22</v>
      </c>
      <c r="F19" s="177">
        <v>3</v>
      </c>
      <c r="G19" s="175">
        <v>21</v>
      </c>
      <c r="H19" s="176" t="s">
        <v>22</v>
      </c>
      <c r="I19" s="177">
        <v>10</v>
      </c>
      <c r="J19" s="175"/>
      <c r="K19" s="176" t="s">
        <v>22</v>
      </c>
      <c r="L19" s="177"/>
      <c r="M19" s="121">
        <f t="shared" si="0"/>
        <v>42</v>
      </c>
      <c r="N19" s="122">
        <f t="shared" si="1"/>
        <v>13</v>
      </c>
      <c r="O19" s="123">
        <f t="shared" si="2"/>
        <v>2</v>
      </c>
      <c r="P19" s="124">
        <f t="shared" si="3"/>
        <v>0</v>
      </c>
      <c r="Q19" s="132">
        <f t="shared" si="4"/>
        <v>1</v>
      </c>
      <c r="R19" s="126">
        <f t="shared" si="4"/>
        <v>0</v>
      </c>
      <c r="S19" s="179"/>
    </row>
    <row r="20" spans="1:19" ht="34.5" customHeight="1" thickBot="1">
      <c r="A20" s="115" t="s">
        <v>10</v>
      </c>
      <c r="B20" s="209" t="s">
        <v>69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233</v>
      </c>
      <c r="N20" s="134">
        <f t="shared" si="5"/>
        <v>209</v>
      </c>
      <c r="O20" s="135">
        <f t="shared" si="5"/>
        <v>6</v>
      </c>
      <c r="P20" s="136">
        <f t="shared" si="5"/>
        <v>8</v>
      </c>
      <c r="Q20" s="135">
        <f t="shared" si="5"/>
        <v>3</v>
      </c>
      <c r="R20" s="137">
        <f t="shared" si="5"/>
        <v>4</v>
      </c>
      <c r="S20" s="1" t="s">
        <v>64</v>
      </c>
    </row>
    <row r="21" ht="12.75">
      <c r="A21" s="180" t="s">
        <v>12</v>
      </c>
    </row>
    <row r="22" ht="0.75" customHeight="1"/>
    <row r="23" spans="1:17" ht="25.5" customHeight="1">
      <c r="A23" s="208" t="s">
        <v>13</v>
      </c>
      <c r="B23" s="207" t="s">
        <v>215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3" ht="15.75" customHeight="1">
      <c r="A24" s="208"/>
      <c r="B24" s="155" t="s">
        <v>213</v>
      </c>
      <c r="C24" s="155" t="s">
        <v>211</v>
      </c>
    </row>
    <row r="25" spans="1:18" ht="26.25" customHeight="1">
      <c r="A25" s="207" t="s">
        <v>214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</row>
    <row r="26" spans="1:20" ht="12.75">
      <c r="A26" s="29" t="s">
        <v>16</v>
      </c>
      <c r="C26" s="182"/>
      <c r="D26" s="29" t="s">
        <v>17</v>
      </c>
      <c r="E26" s="29"/>
      <c r="F26" s="29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</row>
    <row r="27" spans="1:20" ht="12.75">
      <c r="A27" s="30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</row>
    <row r="28" spans="1:20" ht="12.75">
      <c r="A28" s="30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1:20" ht="12.75">
      <c r="A29" s="30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1:20" ht="12.75">
      <c r="A30" s="29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20" ht="12.75">
      <c r="A31" s="30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</sheetData>
  <sheetProtection/>
  <mergeCells count="10">
    <mergeCell ref="A25:R25"/>
    <mergeCell ref="A23:A24"/>
    <mergeCell ref="B23:Q23"/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5">
      <selection activeCell="C10" sqref="C10"/>
    </sheetView>
  </sheetViews>
  <sheetFormatPr defaultColWidth="9.003906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156"/>
      <c r="C7" s="151" t="s">
        <v>85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244" t="s">
        <v>67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88" t="s">
        <v>84</v>
      </c>
      <c r="S8" s="161"/>
    </row>
    <row r="9" spans="1:19" ht="19.5" customHeight="1">
      <c r="A9" s="4" t="s">
        <v>4</v>
      </c>
      <c r="B9" s="191"/>
      <c r="C9" s="244" t="s">
        <v>68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3" t="s">
        <v>2</v>
      </c>
      <c r="Q9" s="162"/>
      <c r="R9" s="158" t="s">
        <v>33</v>
      </c>
      <c r="S9" s="161"/>
    </row>
    <row r="10" spans="1:19" ht="19.5" customHeight="1" thickBot="1">
      <c r="A10" s="10" t="s">
        <v>5</v>
      </c>
      <c r="B10" s="11"/>
      <c r="C10" s="164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65"/>
      <c r="N10" s="165"/>
      <c r="O10" s="165"/>
      <c r="P10" s="199" t="s">
        <v>75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6"/>
      <c r="N12" s="167"/>
      <c r="O12" s="166"/>
      <c r="P12" s="167"/>
      <c r="Q12" s="166"/>
      <c r="R12" s="167"/>
      <c r="S12" s="168"/>
    </row>
    <row r="13" spans="1:19" ht="30" customHeight="1" thickTop="1">
      <c r="A13" s="84" t="s">
        <v>14</v>
      </c>
      <c r="B13" s="169" t="s">
        <v>104</v>
      </c>
      <c r="C13" s="170" t="s">
        <v>205</v>
      </c>
      <c r="D13" s="171">
        <v>13</v>
      </c>
      <c r="E13" s="172" t="s">
        <v>22</v>
      </c>
      <c r="F13" s="173">
        <v>21</v>
      </c>
      <c r="G13" s="171">
        <v>13</v>
      </c>
      <c r="H13" s="172" t="s">
        <v>22</v>
      </c>
      <c r="I13" s="173">
        <v>21</v>
      </c>
      <c r="J13" s="171"/>
      <c r="K13" s="172" t="s">
        <v>22</v>
      </c>
      <c r="L13" s="173"/>
      <c r="M13" s="121">
        <f aca="true" t="shared" si="0" ref="M13:M19">D13+G13+J13</f>
        <v>26</v>
      </c>
      <c r="N13" s="122">
        <f aca="true" t="shared" si="1" ref="N13:N19">F13+I13+L13</f>
        <v>42</v>
      </c>
      <c r="O13" s="123">
        <f aca="true" t="shared" si="2" ref="O13:O19">IF(D13&gt;F13,1,0)+IF(G13&gt;I13,1,0)+IF(J13&gt;L13,1,0)</f>
        <v>0</v>
      </c>
      <c r="P13" s="124">
        <f aca="true" t="shared" si="3" ref="P13:P19">IF(D13&lt;F13,1,0)+IF(G13&lt;I13,1,0)+IF(J13&lt;L13,1,0)</f>
        <v>2</v>
      </c>
      <c r="Q13" s="125">
        <f aca="true" t="shared" si="4" ref="Q13:R19">IF(O13=2,1,0)</f>
        <v>0</v>
      </c>
      <c r="R13" s="126">
        <f t="shared" si="4"/>
        <v>1</v>
      </c>
      <c r="S13" s="174"/>
    </row>
    <row r="14" spans="1:19" ht="30" customHeight="1">
      <c r="A14" s="50" t="s">
        <v>35</v>
      </c>
      <c r="B14" s="169" t="s">
        <v>196</v>
      </c>
      <c r="C14" s="170" t="s">
        <v>184</v>
      </c>
      <c r="D14" s="175">
        <v>5</v>
      </c>
      <c r="E14" s="176" t="s">
        <v>22</v>
      </c>
      <c r="F14" s="177">
        <v>21</v>
      </c>
      <c r="G14" s="175">
        <v>12</v>
      </c>
      <c r="H14" s="176" t="s">
        <v>22</v>
      </c>
      <c r="I14" s="177">
        <v>21</v>
      </c>
      <c r="J14" s="175"/>
      <c r="K14" s="176" t="s">
        <v>22</v>
      </c>
      <c r="L14" s="177"/>
      <c r="M14" s="121">
        <f t="shared" si="0"/>
        <v>17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t="shared" si="4"/>
        <v>0</v>
      </c>
      <c r="R14" s="126">
        <f t="shared" si="4"/>
        <v>1</v>
      </c>
      <c r="S14" s="174"/>
    </row>
    <row r="15" spans="1:19" ht="30" customHeight="1">
      <c r="A15" s="50" t="s">
        <v>34</v>
      </c>
      <c r="B15" s="169" t="s">
        <v>195</v>
      </c>
      <c r="C15" s="170" t="s">
        <v>204</v>
      </c>
      <c r="D15" s="175">
        <v>11</v>
      </c>
      <c r="E15" s="176" t="s">
        <v>22</v>
      </c>
      <c r="F15" s="177">
        <v>21</v>
      </c>
      <c r="G15" s="175">
        <v>8</v>
      </c>
      <c r="H15" s="176" t="s">
        <v>22</v>
      </c>
      <c r="I15" s="177">
        <v>21</v>
      </c>
      <c r="J15" s="175"/>
      <c r="K15" s="176" t="s">
        <v>22</v>
      </c>
      <c r="L15" s="177"/>
      <c r="M15" s="121">
        <f t="shared" si="0"/>
        <v>19</v>
      </c>
      <c r="N15" s="122">
        <f t="shared" si="1"/>
        <v>42</v>
      </c>
      <c r="O15" s="123">
        <f t="shared" si="2"/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174"/>
    </row>
    <row r="16" spans="1:19" ht="30" customHeight="1">
      <c r="A16" s="50" t="s">
        <v>37</v>
      </c>
      <c r="B16" s="178" t="s">
        <v>110</v>
      </c>
      <c r="C16" s="178" t="s">
        <v>146</v>
      </c>
      <c r="D16" s="175">
        <v>8</v>
      </c>
      <c r="E16" s="176" t="s">
        <v>22</v>
      </c>
      <c r="F16" s="177">
        <v>21</v>
      </c>
      <c r="G16" s="175">
        <v>14</v>
      </c>
      <c r="H16" s="176" t="s">
        <v>22</v>
      </c>
      <c r="I16" s="177">
        <v>21</v>
      </c>
      <c r="J16" s="175"/>
      <c r="K16" s="176" t="s">
        <v>22</v>
      </c>
      <c r="L16" s="177"/>
      <c r="M16" s="121">
        <f t="shared" si="0"/>
        <v>22</v>
      </c>
      <c r="N16" s="122">
        <f t="shared" si="1"/>
        <v>42</v>
      </c>
      <c r="O16" s="123">
        <f t="shared" si="2"/>
        <v>0</v>
      </c>
      <c r="P16" s="124">
        <f t="shared" si="3"/>
        <v>2</v>
      </c>
      <c r="Q16" s="130">
        <f t="shared" si="4"/>
        <v>0</v>
      </c>
      <c r="R16" s="126">
        <f t="shared" si="4"/>
        <v>1</v>
      </c>
      <c r="S16" s="174"/>
    </row>
    <row r="17" spans="1:19" ht="30" customHeight="1">
      <c r="A17" s="50" t="s">
        <v>38</v>
      </c>
      <c r="B17" s="178" t="s">
        <v>194</v>
      </c>
      <c r="C17" s="178" t="s">
        <v>185</v>
      </c>
      <c r="D17" s="175">
        <v>13</v>
      </c>
      <c r="E17" s="176" t="s">
        <v>22</v>
      </c>
      <c r="F17" s="177">
        <v>21</v>
      </c>
      <c r="G17" s="175">
        <v>14</v>
      </c>
      <c r="H17" s="176" t="s">
        <v>22</v>
      </c>
      <c r="I17" s="177">
        <v>21</v>
      </c>
      <c r="J17" s="175"/>
      <c r="K17" s="176" t="s">
        <v>22</v>
      </c>
      <c r="L17" s="177"/>
      <c r="M17" s="121">
        <f t="shared" si="0"/>
        <v>27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174"/>
    </row>
    <row r="18" spans="1:19" ht="30" customHeight="1">
      <c r="A18" s="50" t="s">
        <v>39</v>
      </c>
      <c r="B18" s="178" t="s">
        <v>113</v>
      </c>
      <c r="C18" s="178" t="s">
        <v>203</v>
      </c>
      <c r="D18" s="175">
        <v>10</v>
      </c>
      <c r="E18" s="176" t="s">
        <v>22</v>
      </c>
      <c r="F18" s="177">
        <v>21</v>
      </c>
      <c r="G18" s="175">
        <v>13</v>
      </c>
      <c r="H18" s="176" t="s">
        <v>22</v>
      </c>
      <c r="I18" s="177">
        <v>21</v>
      </c>
      <c r="J18" s="175"/>
      <c r="K18" s="176" t="s">
        <v>22</v>
      </c>
      <c r="L18" s="177"/>
      <c r="M18" s="121">
        <f t="shared" si="0"/>
        <v>23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174"/>
    </row>
    <row r="19" spans="1:19" ht="30" customHeight="1" thickBot="1">
      <c r="A19" s="50" t="s">
        <v>40</v>
      </c>
      <c r="B19" s="178" t="s">
        <v>115</v>
      </c>
      <c r="C19" s="178" t="s">
        <v>151</v>
      </c>
      <c r="D19" s="175">
        <v>21</v>
      </c>
      <c r="E19" s="176" t="s">
        <v>22</v>
      </c>
      <c r="F19" s="177">
        <v>12</v>
      </c>
      <c r="G19" s="175">
        <v>21</v>
      </c>
      <c r="H19" s="176" t="s">
        <v>22</v>
      </c>
      <c r="I19" s="177">
        <v>12</v>
      </c>
      <c r="J19" s="175"/>
      <c r="K19" s="176" t="s">
        <v>22</v>
      </c>
      <c r="L19" s="177"/>
      <c r="M19" s="121">
        <f t="shared" si="0"/>
        <v>42</v>
      </c>
      <c r="N19" s="122">
        <f t="shared" si="1"/>
        <v>24</v>
      </c>
      <c r="O19" s="123">
        <f t="shared" si="2"/>
        <v>2</v>
      </c>
      <c r="P19" s="124">
        <f t="shared" si="3"/>
        <v>0</v>
      </c>
      <c r="Q19" s="132">
        <f t="shared" si="4"/>
        <v>1</v>
      </c>
      <c r="R19" s="126">
        <f t="shared" si="4"/>
        <v>0</v>
      </c>
      <c r="S19" s="179"/>
    </row>
    <row r="20" spans="1:19" ht="34.5" customHeight="1" thickBot="1">
      <c r="A20" s="115" t="s">
        <v>10</v>
      </c>
      <c r="B20" s="209" t="s">
        <v>68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176</v>
      </c>
      <c r="N20" s="134">
        <f t="shared" si="5"/>
        <v>276</v>
      </c>
      <c r="O20" s="135">
        <f t="shared" si="5"/>
        <v>2</v>
      </c>
      <c r="P20" s="136">
        <f t="shared" si="5"/>
        <v>12</v>
      </c>
      <c r="Q20" s="135">
        <f t="shared" si="5"/>
        <v>1</v>
      </c>
      <c r="R20" s="137">
        <f t="shared" si="5"/>
        <v>6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0" t="s">
        <v>12</v>
      </c>
    </row>
    <row r="23" ht="12.75"/>
    <row r="24" spans="1:2" ht="19.5" customHeight="1">
      <c r="A24" s="181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2"/>
      <c r="D27" s="29" t="s">
        <v>17</v>
      </c>
      <c r="E27" s="29"/>
      <c r="F27" s="29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</row>
    <row r="28" spans="1:20" ht="12.75">
      <c r="A28" s="30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1:20" ht="12.75">
      <c r="A29" s="30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1:20" ht="12.75">
      <c r="A30" s="30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20" ht="12.75">
      <c r="A31" s="29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  <row r="32" spans="1:20" ht="12.75">
      <c r="A32" s="30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8" sqref="C8:C9"/>
    </sheetView>
  </sheetViews>
  <sheetFormatPr defaultColWidth="9.00390625" defaultRowHeight="12.75"/>
  <cols>
    <col min="1" max="1" width="15.875" style="155" customWidth="1"/>
    <col min="2" max="3" width="32.75390625" style="155" customWidth="1"/>
    <col min="4" max="4" width="3.75390625" style="155" customWidth="1"/>
    <col min="5" max="5" width="0.875" style="155" customWidth="1"/>
    <col min="6" max="7" width="3.75390625" style="155" customWidth="1"/>
    <col min="8" max="8" width="0.875" style="155" customWidth="1"/>
    <col min="9" max="10" width="3.75390625" style="155" customWidth="1"/>
    <col min="11" max="11" width="0.875" style="155" customWidth="1"/>
    <col min="12" max="12" width="3.75390625" style="155" customWidth="1"/>
    <col min="13" max="17" width="5.75390625" style="155" customWidth="1"/>
    <col min="18" max="18" width="5.125" style="155" customWidth="1"/>
    <col min="19" max="19" width="15.00390625" style="155" customWidth="1"/>
    <col min="20" max="20" width="2.25390625" style="155" customWidth="1"/>
    <col min="21" max="16384" width="9.125" style="155" customWidth="1"/>
  </cols>
  <sheetData>
    <row r="6" spans="1:19" ht="27" thickBot="1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</row>
    <row r="7" spans="1:19" ht="19.5" customHeight="1" thickBot="1">
      <c r="A7" s="31" t="s">
        <v>1</v>
      </c>
      <c r="B7" s="156"/>
      <c r="C7" s="151" t="s">
        <v>85</v>
      </c>
      <c r="D7" s="156"/>
      <c r="E7" s="156"/>
      <c r="F7" s="156"/>
      <c r="G7" s="156"/>
      <c r="H7" s="156"/>
      <c r="I7" s="156"/>
      <c r="J7" s="151"/>
      <c r="K7" s="151"/>
      <c r="L7" s="151"/>
      <c r="M7" s="156"/>
      <c r="N7" s="156"/>
      <c r="O7" s="156"/>
      <c r="P7" s="156"/>
      <c r="Q7" s="156"/>
      <c r="R7" s="156"/>
      <c r="S7" s="157"/>
    </row>
    <row r="8" spans="1:19" ht="19.5" customHeight="1" thickTop="1">
      <c r="A8" s="4" t="s">
        <v>3</v>
      </c>
      <c r="B8" s="5"/>
      <c r="C8" s="244" t="s">
        <v>67</v>
      </c>
      <c r="D8" s="158"/>
      <c r="E8" s="158"/>
      <c r="F8" s="158"/>
      <c r="G8" s="158"/>
      <c r="H8" s="158"/>
      <c r="I8" s="158"/>
      <c r="J8" s="158"/>
      <c r="K8" s="158"/>
      <c r="L8" s="158"/>
      <c r="M8" s="6"/>
      <c r="N8" s="158"/>
      <c r="O8" s="158"/>
      <c r="P8" s="159" t="s">
        <v>18</v>
      </c>
      <c r="Q8" s="160"/>
      <c r="R8" s="188" t="s">
        <v>84</v>
      </c>
      <c r="S8" s="161"/>
    </row>
    <row r="9" spans="1:19" ht="19.5" customHeight="1">
      <c r="A9" s="4" t="s">
        <v>4</v>
      </c>
      <c r="B9" s="162"/>
      <c r="C9" s="244" t="s">
        <v>89</v>
      </c>
      <c r="D9" s="6"/>
      <c r="E9" s="6"/>
      <c r="F9" s="6"/>
      <c r="G9" s="158"/>
      <c r="H9" s="158"/>
      <c r="I9" s="158"/>
      <c r="J9" s="158"/>
      <c r="K9" s="158"/>
      <c r="L9" s="158"/>
      <c r="M9" s="158"/>
      <c r="N9" s="158"/>
      <c r="O9" s="158"/>
      <c r="P9" s="163" t="s">
        <v>2</v>
      </c>
      <c r="Q9" s="162"/>
      <c r="R9" s="158" t="s">
        <v>33</v>
      </c>
      <c r="S9" s="161"/>
    </row>
    <row r="10" spans="1:19" ht="19.5" customHeight="1" thickBot="1">
      <c r="A10" s="10" t="s">
        <v>5</v>
      </c>
      <c r="B10" s="11"/>
      <c r="C10" s="164" t="s">
        <v>212</v>
      </c>
      <c r="D10" s="12"/>
      <c r="E10" s="12"/>
      <c r="F10" s="12"/>
      <c r="G10" s="12"/>
      <c r="H10" s="12"/>
      <c r="I10" s="12"/>
      <c r="J10" s="12"/>
      <c r="K10" s="12"/>
      <c r="L10" s="12"/>
      <c r="M10" s="165"/>
      <c r="N10" s="165"/>
      <c r="O10" s="165"/>
      <c r="P10" s="199" t="s">
        <v>86</v>
      </c>
      <c r="Q10" s="200"/>
      <c r="R10" s="200"/>
      <c r="S10" s="201"/>
    </row>
    <row r="11" spans="1:19" ht="24.75" customHeight="1">
      <c r="A11" s="14"/>
      <c r="B11" s="2" t="s">
        <v>6</v>
      </c>
      <c r="C11" s="2" t="s">
        <v>7</v>
      </c>
      <c r="D11" s="202" t="s">
        <v>8</v>
      </c>
      <c r="E11" s="203"/>
      <c r="F11" s="203"/>
      <c r="G11" s="203"/>
      <c r="H11" s="203"/>
      <c r="I11" s="203"/>
      <c r="J11" s="203"/>
      <c r="K11" s="203"/>
      <c r="L11" s="204"/>
      <c r="M11" s="205" t="s">
        <v>19</v>
      </c>
      <c r="N11" s="206"/>
      <c r="O11" s="205" t="s">
        <v>20</v>
      </c>
      <c r="P11" s="206"/>
      <c r="Q11" s="205" t="s">
        <v>21</v>
      </c>
      <c r="R11" s="206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66"/>
      <c r="N12" s="167"/>
      <c r="O12" s="166"/>
      <c r="P12" s="167"/>
      <c r="Q12" s="166"/>
      <c r="R12" s="167"/>
      <c r="S12" s="168"/>
    </row>
    <row r="13" spans="1:19" ht="30" customHeight="1" thickTop="1">
      <c r="A13" s="84" t="s">
        <v>14</v>
      </c>
      <c r="B13" s="169" t="s">
        <v>104</v>
      </c>
      <c r="C13" s="170" t="s">
        <v>90</v>
      </c>
      <c r="D13" s="171">
        <v>21</v>
      </c>
      <c r="E13" s="172" t="s">
        <v>22</v>
      </c>
      <c r="F13" s="173">
        <v>17</v>
      </c>
      <c r="G13" s="171">
        <v>18</v>
      </c>
      <c r="H13" s="172" t="s">
        <v>22</v>
      </c>
      <c r="I13" s="173">
        <v>21</v>
      </c>
      <c r="J13" s="171">
        <v>7</v>
      </c>
      <c r="K13" s="172" t="s">
        <v>22</v>
      </c>
      <c r="L13" s="173">
        <v>21</v>
      </c>
      <c r="M13" s="121">
        <f aca="true" t="shared" si="0" ref="M13:M19">D13+G13+J13</f>
        <v>46</v>
      </c>
      <c r="N13" s="122">
        <f aca="true" t="shared" si="1" ref="N13:N19">F13+I13+L13</f>
        <v>59</v>
      </c>
      <c r="O13" s="123">
        <f aca="true" t="shared" si="2" ref="O13:O19">IF(D13&gt;F13,1,0)+IF(G13&gt;I13,1,0)+IF(J13&gt;L13,1,0)</f>
        <v>1</v>
      </c>
      <c r="P13" s="124">
        <f aca="true" t="shared" si="3" ref="P13:P19">IF(D13&lt;F13,1,0)+IF(G13&lt;I13,1,0)+IF(J13&lt;L13,1,0)</f>
        <v>2</v>
      </c>
      <c r="Q13" s="125">
        <f aca="true" t="shared" si="4" ref="Q13:R19">IF(O13=2,1,0)</f>
        <v>0</v>
      </c>
      <c r="R13" s="126">
        <f t="shared" si="4"/>
        <v>1</v>
      </c>
      <c r="S13" s="174"/>
    </row>
    <row r="14" spans="1:19" ht="30" customHeight="1">
      <c r="A14" s="50" t="s">
        <v>35</v>
      </c>
      <c r="B14" s="169" t="s">
        <v>240</v>
      </c>
      <c r="C14" s="170" t="s">
        <v>243</v>
      </c>
      <c r="D14" s="175">
        <v>12</v>
      </c>
      <c r="E14" s="176" t="s">
        <v>22</v>
      </c>
      <c r="F14" s="177">
        <v>21</v>
      </c>
      <c r="G14" s="175">
        <v>17</v>
      </c>
      <c r="H14" s="176" t="s">
        <v>22</v>
      </c>
      <c r="I14" s="177">
        <v>21</v>
      </c>
      <c r="J14" s="175"/>
      <c r="K14" s="176" t="s">
        <v>22</v>
      </c>
      <c r="L14" s="177"/>
      <c r="M14" s="121">
        <f t="shared" si="0"/>
        <v>29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t="shared" si="4"/>
        <v>0</v>
      </c>
      <c r="R14" s="126">
        <f t="shared" si="4"/>
        <v>1</v>
      </c>
      <c r="S14" s="174"/>
    </row>
    <row r="15" spans="1:19" ht="30" customHeight="1">
      <c r="A15" s="50" t="s">
        <v>34</v>
      </c>
      <c r="B15" s="169" t="s">
        <v>195</v>
      </c>
      <c r="C15" s="170" t="s">
        <v>181</v>
      </c>
      <c r="D15" s="175">
        <v>21</v>
      </c>
      <c r="E15" s="176" t="s">
        <v>22</v>
      </c>
      <c r="F15" s="177">
        <v>12</v>
      </c>
      <c r="G15" s="175">
        <v>21</v>
      </c>
      <c r="H15" s="176" t="s">
        <v>22</v>
      </c>
      <c r="I15" s="177">
        <v>18</v>
      </c>
      <c r="J15" s="175"/>
      <c r="K15" s="176" t="s">
        <v>22</v>
      </c>
      <c r="L15" s="177"/>
      <c r="M15" s="121">
        <f t="shared" si="0"/>
        <v>42</v>
      </c>
      <c r="N15" s="122">
        <f t="shared" si="1"/>
        <v>30</v>
      </c>
      <c r="O15" s="123">
        <f t="shared" si="2"/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174"/>
    </row>
    <row r="16" spans="1:19" ht="30" customHeight="1">
      <c r="A16" s="50" t="s">
        <v>37</v>
      </c>
      <c r="B16" s="178" t="s">
        <v>160</v>
      </c>
      <c r="C16" s="178" t="s">
        <v>94</v>
      </c>
      <c r="D16" s="175">
        <v>8</v>
      </c>
      <c r="E16" s="176" t="s">
        <v>22</v>
      </c>
      <c r="F16" s="177">
        <v>21</v>
      </c>
      <c r="G16" s="175">
        <v>12</v>
      </c>
      <c r="H16" s="176" t="s">
        <v>22</v>
      </c>
      <c r="I16" s="177">
        <v>21</v>
      </c>
      <c r="J16" s="175"/>
      <c r="K16" s="176" t="s">
        <v>22</v>
      </c>
      <c r="L16" s="177"/>
      <c r="M16" s="121">
        <f t="shared" si="0"/>
        <v>20</v>
      </c>
      <c r="N16" s="122">
        <f t="shared" si="1"/>
        <v>42</v>
      </c>
      <c r="O16" s="123">
        <f t="shared" si="2"/>
        <v>0</v>
      </c>
      <c r="P16" s="124">
        <f t="shared" si="3"/>
        <v>2</v>
      </c>
      <c r="Q16" s="130">
        <f t="shared" si="4"/>
        <v>0</v>
      </c>
      <c r="R16" s="126">
        <f t="shared" si="4"/>
        <v>1</v>
      </c>
      <c r="S16" s="174"/>
    </row>
    <row r="17" spans="1:19" ht="30" customHeight="1">
      <c r="A17" s="50" t="s">
        <v>38</v>
      </c>
      <c r="B17" s="178" t="s">
        <v>194</v>
      </c>
      <c r="C17" s="178" t="s">
        <v>242</v>
      </c>
      <c r="D17" s="175">
        <v>13</v>
      </c>
      <c r="E17" s="176" t="s">
        <v>22</v>
      </c>
      <c r="F17" s="177">
        <v>21</v>
      </c>
      <c r="G17" s="175">
        <v>9</v>
      </c>
      <c r="H17" s="176" t="s">
        <v>22</v>
      </c>
      <c r="I17" s="177">
        <v>21</v>
      </c>
      <c r="J17" s="175"/>
      <c r="K17" s="176" t="s">
        <v>22</v>
      </c>
      <c r="L17" s="177"/>
      <c r="M17" s="121">
        <f t="shared" si="0"/>
        <v>22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174"/>
    </row>
    <row r="18" spans="1:19" ht="30" customHeight="1">
      <c r="A18" s="50" t="s">
        <v>39</v>
      </c>
      <c r="B18" s="178" t="s">
        <v>162</v>
      </c>
      <c r="C18" s="178" t="s">
        <v>99</v>
      </c>
      <c r="D18" s="175">
        <v>19</v>
      </c>
      <c r="E18" s="176" t="s">
        <v>22</v>
      </c>
      <c r="F18" s="177">
        <v>21</v>
      </c>
      <c r="G18" s="175">
        <v>19</v>
      </c>
      <c r="H18" s="176" t="s">
        <v>22</v>
      </c>
      <c r="I18" s="177">
        <v>21</v>
      </c>
      <c r="J18" s="175"/>
      <c r="K18" s="176" t="s">
        <v>22</v>
      </c>
      <c r="L18" s="177"/>
      <c r="M18" s="121">
        <f t="shared" si="0"/>
        <v>38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174"/>
    </row>
    <row r="19" spans="1:19" ht="30" customHeight="1" thickBot="1">
      <c r="A19" s="50" t="s">
        <v>40</v>
      </c>
      <c r="B19" s="178" t="s">
        <v>115</v>
      </c>
      <c r="C19" s="178" t="s">
        <v>102</v>
      </c>
      <c r="D19" s="175">
        <v>11</v>
      </c>
      <c r="E19" s="176" t="s">
        <v>22</v>
      </c>
      <c r="F19" s="177">
        <v>21</v>
      </c>
      <c r="G19" s="175">
        <v>15</v>
      </c>
      <c r="H19" s="176" t="s">
        <v>22</v>
      </c>
      <c r="I19" s="177">
        <v>21</v>
      </c>
      <c r="J19" s="175"/>
      <c r="K19" s="176" t="s">
        <v>22</v>
      </c>
      <c r="L19" s="177"/>
      <c r="M19" s="121">
        <f t="shared" si="0"/>
        <v>26</v>
      </c>
      <c r="N19" s="122">
        <f t="shared" si="1"/>
        <v>42</v>
      </c>
      <c r="O19" s="123">
        <f t="shared" si="2"/>
        <v>0</v>
      </c>
      <c r="P19" s="124">
        <f t="shared" si="3"/>
        <v>2</v>
      </c>
      <c r="Q19" s="132">
        <f t="shared" si="4"/>
        <v>0</v>
      </c>
      <c r="R19" s="126">
        <f t="shared" si="4"/>
        <v>1</v>
      </c>
      <c r="S19" s="179"/>
    </row>
    <row r="20" spans="1:19" ht="34.5" customHeight="1" thickBot="1">
      <c r="A20" s="115" t="s">
        <v>10</v>
      </c>
      <c r="B20" s="209" t="str">
        <f>IF(Q20&gt;R20,C8,IF(R20&gt;Q20,C9,"remíza"))</f>
        <v>OTP Středočeský kraj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10"/>
      <c r="M20" s="133">
        <f aca="true" t="shared" si="5" ref="M20:R20">SUM(M11:M19)</f>
        <v>223</v>
      </c>
      <c r="N20" s="134">
        <f t="shared" si="5"/>
        <v>299</v>
      </c>
      <c r="O20" s="135">
        <f t="shared" si="5"/>
        <v>3</v>
      </c>
      <c r="P20" s="136">
        <f t="shared" si="5"/>
        <v>12</v>
      </c>
      <c r="Q20" s="135">
        <f t="shared" si="5"/>
        <v>1</v>
      </c>
      <c r="R20" s="137">
        <f t="shared" si="5"/>
        <v>6</v>
      </c>
      <c r="S20" s="1" t="s">
        <v>64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180" t="s">
        <v>12</v>
      </c>
    </row>
    <row r="23" ht="12.75"/>
    <row r="24" spans="1:2" ht="19.5" customHeight="1">
      <c r="A24" s="181" t="s">
        <v>13</v>
      </c>
      <c r="B24" s="155" t="s">
        <v>15</v>
      </c>
    </row>
    <row r="25" spans="1:2" ht="19.5" customHeight="1">
      <c r="A25" s="25"/>
      <c r="B25" s="155" t="s">
        <v>15</v>
      </c>
    </row>
    <row r="27" spans="1:20" ht="12.75">
      <c r="A27" s="29" t="s">
        <v>16</v>
      </c>
      <c r="C27" s="182"/>
      <c r="D27" s="29" t="s">
        <v>17</v>
      </c>
      <c r="E27" s="29"/>
      <c r="F27" s="29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</row>
    <row r="28" spans="1:20" ht="12.75">
      <c r="A28" s="30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</row>
    <row r="29" spans="1:20" ht="12.75">
      <c r="A29" s="30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</row>
    <row r="30" spans="1:20" ht="12.75">
      <c r="A30" s="30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</row>
    <row r="31" spans="1:20" ht="12.75">
      <c r="A31" s="29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</row>
    <row r="32" spans="1:20" ht="12.75">
      <c r="A32" s="30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regvybu13_v130526_ck</dc:title>
  <dc:subject>BADMINTON</dc:subject>
  <dc:creator>Karel Kotyza</dc:creator>
  <cp:keywords/>
  <dc:description>25. ročník TURNAJE REGIONÁLNÍCH VÝBĚRŮ kategorie U13
O ČESKOKRUMLOVSKÝ POHÁR
25.-26.5.2013 - Český Krumlov</dc:description>
  <cp:lastModifiedBy>Radek</cp:lastModifiedBy>
  <cp:lastPrinted>2018-04-29T13:52:16Z</cp:lastPrinted>
  <dcterms:created xsi:type="dcterms:W3CDTF">1996-11-18T12:18:44Z</dcterms:created>
  <dcterms:modified xsi:type="dcterms:W3CDTF">2018-04-29T17:16:58Z</dcterms:modified>
  <cp:category/>
  <cp:version/>
  <cp:contentType/>
  <cp:contentStatus/>
</cp:coreProperties>
</file>